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9320" windowHeight="8730"/>
  </bookViews>
  <sheets>
    <sheet name="DATA" sheetId="1" r:id="rId1"/>
    <sheet name="IES-B PARTICULARES" sheetId="2" r:id="rId2"/>
    <sheet name="IES-A PÚBLICA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DATA!$A$1:$O$47</definedName>
  </definedNames>
  <calcPr calcId="144525"/>
</workbook>
</file>

<file path=xl/calcChain.xml><?xml version="1.0" encoding="utf-8"?>
<calcChain xmlns="http://schemas.openxmlformats.org/spreadsheetml/2006/main">
  <c r="I15" i="1" l="1"/>
  <c r="G43" i="1" l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5" i="1"/>
  <c r="G14" i="1"/>
  <c r="G13" i="1"/>
  <c r="G12" i="1"/>
  <c r="G11" i="1"/>
  <c r="G10" i="1"/>
  <c r="G9" i="1"/>
  <c r="G8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4" i="1"/>
  <c r="I13" i="1"/>
  <c r="I12" i="1"/>
  <c r="I11" i="1"/>
  <c r="I10" i="1"/>
  <c r="I9" i="1"/>
  <c r="I8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K44" i="1" l="1"/>
  <c r="E44" i="1" s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J44" i="1" l="1"/>
  <c r="H44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H43" i="1"/>
  <c r="H42" i="1"/>
  <c r="H41" i="1"/>
  <c r="H40" i="1"/>
  <c r="H39" i="1"/>
  <c r="H38" i="1"/>
  <c r="H37" i="1"/>
  <c r="H36" i="1"/>
  <c r="H35" i="1"/>
  <c r="H34" i="1"/>
  <c r="H33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30" i="1"/>
  <c r="F44" i="1" l="1"/>
  <c r="D44" i="1"/>
  <c r="H28" i="1"/>
  <c r="H31" i="1"/>
  <c r="H29" i="1"/>
  <c r="H32" i="1"/>
  <c r="J43" i="1" l="1"/>
  <c r="F43" i="1" s="1"/>
  <c r="D43" i="1" s="1"/>
  <c r="J42" i="1"/>
  <c r="F42" i="1" s="1"/>
  <c r="D42" i="1" s="1"/>
  <c r="J41" i="1"/>
  <c r="F41" i="1" s="1"/>
  <c r="D41" i="1" s="1"/>
  <c r="J40" i="1"/>
  <c r="F40" i="1" s="1"/>
  <c r="D40" i="1" s="1"/>
  <c r="J39" i="1"/>
  <c r="F39" i="1" s="1"/>
  <c r="D39" i="1" s="1"/>
  <c r="J38" i="1"/>
  <c r="F38" i="1" s="1"/>
  <c r="D38" i="1" s="1"/>
  <c r="J37" i="1"/>
  <c r="F37" i="1" s="1"/>
  <c r="D37" i="1" s="1"/>
  <c r="J36" i="1"/>
  <c r="F36" i="1" s="1"/>
  <c r="D36" i="1" s="1"/>
  <c r="J35" i="1"/>
  <c r="F35" i="1" s="1"/>
  <c r="D35" i="1" s="1"/>
  <c r="J34" i="1"/>
  <c r="F34" i="1" s="1"/>
  <c r="D34" i="1" s="1"/>
  <c r="J33" i="1"/>
  <c r="F33" i="1" s="1"/>
  <c r="D33" i="1" s="1"/>
  <c r="J27" i="1"/>
  <c r="F27" i="1" s="1"/>
  <c r="D27" i="1" s="1"/>
  <c r="J26" i="1"/>
  <c r="F26" i="1" s="1"/>
  <c r="D26" i="1" s="1"/>
  <c r="J25" i="1"/>
  <c r="F25" i="1" s="1"/>
  <c r="D25" i="1" s="1"/>
  <c r="J24" i="1"/>
  <c r="F24" i="1" s="1"/>
  <c r="D24" i="1" s="1"/>
  <c r="J23" i="1"/>
  <c r="F23" i="1" s="1"/>
  <c r="D23" i="1" s="1"/>
  <c r="J22" i="1"/>
  <c r="F22" i="1" s="1"/>
  <c r="D22" i="1" s="1"/>
  <c r="J21" i="1"/>
  <c r="F21" i="1" s="1"/>
  <c r="D21" i="1" s="1"/>
  <c r="J20" i="1"/>
  <c r="F20" i="1" s="1"/>
  <c r="D20" i="1" s="1"/>
  <c r="J19" i="1"/>
  <c r="F19" i="1" s="1"/>
  <c r="D19" i="1" s="1"/>
  <c r="J18" i="1"/>
  <c r="F18" i="1" s="1"/>
  <c r="D18" i="1" s="1"/>
  <c r="J17" i="1"/>
  <c r="F17" i="1" s="1"/>
  <c r="D17" i="1" s="1"/>
  <c r="J16" i="1"/>
  <c r="F16" i="1" s="1"/>
  <c r="D16" i="1" s="1"/>
  <c r="J15" i="1"/>
  <c r="F15" i="1" s="1"/>
  <c r="J14" i="1"/>
  <c r="F14" i="1" s="1"/>
  <c r="J13" i="1"/>
  <c r="F13" i="1" s="1"/>
  <c r="J12" i="1"/>
  <c r="F12" i="1" s="1"/>
  <c r="J11" i="1"/>
  <c r="F11" i="1" s="1"/>
  <c r="J10" i="1"/>
  <c r="F10" i="1" s="1"/>
  <c r="J9" i="1"/>
  <c r="F9" i="1" s="1"/>
  <c r="J8" i="1"/>
  <c r="F8" i="1" s="1"/>
  <c r="J29" i="1" l="1"/>
  <c r="F29" i="1" s="1"/>
  <c r="D29" i="1" s="1"/>
  <c r="J28" i="1"/>
  <c r="F28" i="1" s="1"/>
  <c r="D28" i="1" s="1"/>
  <c r="J32" i="1"/>
  <c r="F32" i="1" s="1"/>
  <c r="D32" i="1" s="1"/>
  <c r="J31" i="1"/>
  <c r="F31" i="1" s="1"/>
  <c r="D31" i="1" s="1"/>
  <c r="J30" i="1"/>
  <c r="F30" i="1" s="1"/>
  <c r="D30" i="1" s="1"/>
  <c r="K15" i="1" l="1"/>
  <c r="E15" i="1" s="1"/>
  <c r="D15" i="1" s="1"/>
  <c r="K14" i="1"/>
  <c r="E14" i="1" s="1"/>
  <c r="D14" i="1" s="1"/>
  <c r="K11" i="1"/>
  <c r="E11" i="1" s="1"/>
  <c r="D11" i="1" s="1"/>
  <c r="K13" i="1" l="1"/>
  <c r="E13" i="1" s="1"/>
  <c r="D13" i="1" s="1"/>
  <c r="K12" i="1"/>
  <c r="E12" i="1" s="1"/>
  <c r="D12" i="1" s="1"/>
  <c r="K9" i="1"/>
  <c r="E9" i="1" s="1"/>
  <c r="D9" i="1" s="1"/>
  <c r="K10" i="1"/>
  <c r="E10" i="1" s="1"/>
  <c r="D10" i="1" s="1"/>
  <c r="K8" i="1" l="1"/>
  <c r="E8" i="1" s="1"/>
  <c r="D8" i="1" s="1"/>
</calcChain>
</file>

<file path=xl/comments1.xml><?xml version="1.0" encoding="utf-8"?>
<comments xmlns="http://schemas.openxmlformats.org/spreadsheetml/2006/main">
  <authors>
    <author>Benedito</author>
  </authors>
  <commentList>
    <comment ref="E7" authorId="0">
      <text>
        <r>
          <rPr>
            <b/>
            <sz val="8"/>
            <color indexed="81"/>
            <rFont val="Tahoma"/>
            <family val="2"/>
          </rPr>
          <t>INSTITUIÇÔES
PÚBLICAS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INSTITUIÇÔES PARTICULARES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<sst xmlns="http://schemas.openxmlformats.org/spreadsheetml/2006/main" count="69" uniqueCount="69">
  <si>
    <t>UNIVERSIDADE DE ÉVORA</t>
  </si>
  <si>
    <t>MESTRADO EM CIÊNCIAS DA EDUCAÇÃO - AVALIAÇÃO EDUCACIONAL</t>
  </si>
  <si>
    <t>MÉDIAS</t>
  </si>
  <si>
    <t>TOTAL DE PONTOS</t>
  </si>
  <si>
    <t>PONTOS ACADÊMICOS</t>
  </si>
  <si>
    <t>PONTOS PROFISSIONAIS</t>
  </si>
  <si>
    <t>FORMAL</t>
  </si>
  <si>
    <t>PRECÁRIA</t>
  </si>
  <si>
    <t>ANOS DE ESTUDO FORMATIVO</t>
  </si>
  <si>
    <t>PONTUAÇÃO</t>
  </si>
  <si>
    <t>FORMAÇÃO ACADÊMICA</t>
  </si>
  <si>
    <t>FORMAÇÃO COMPLEMENTAR</t>
  </si>
  <si>
    <t>NA ACADEMIA</t>
  </si>
  <si>
    <t>NA ATIVIDADE FIM</t>
  </si>
  <si>
    <t>PÓS-DOUTORES</t>
  </si>
  <si>
    <t>DOUTORES</t>
  </si>
  <si>
    <t>MESTRES</t>
  </si>
  <si>
    <t>ESPECIALISTAS</t>
  </si>
  <si>
    <t>GRADUADOS</t>
  </si>
  <si>
    <t>A2 - ACADÊMICO</t>
  </si>
  <si>
    <t>A1 - SEMI-ACADÊMICOS</t>
  </si>
  <si>
    <t>EQ - EQUILIBRADO</t>
  </si>
  <si>
    <t>P1 - SEMI-PROFISSIONAL</t>
  </si>
  <si>
    <t>P2 - PROFISSIONAL</t>
  </si>
  <si>
    <t>CLT-DE</t>
  </si>
  <si>
    <t>CLT</t>
  </si>
  <si>
    <t>CLT-H</t>
  </si>
  <si>
    <t>Outro</t>
  </si>
  <si>
    <t>Estatutário</t>
  </si>
  <si>
    <t>Titular</t>
  </si>
  <si>
    <t>Adjunto</t>
  </si>
  <si>
    <t>Auxiliar</t>
  </si>
  <si>
    <t>Assistente</t>
  </si>
  <si>
    <t>Substituto</t>
  </si>
  <si>
    <t>Dedicação Exclusiva</t>
  </si>
  <si>
    <t>&gt; 40 Horas</t>
  </si>
  <si>
    <t>40 Horas</t>
  </si>
  <si>
    <t>&lt; 40 Horas</t>
  </si>
  <si>
    <t>20 Horas</t>
  </si>
  <si>
    <t>&lt; 20 Horas</t>
  </si>
  <si>
    <t>A</t>
  </si>
  <si>
    <t>B</t>
  </si>
  <si>
    <t>A-S A</t>
  </si>
  <si>
    <t>A-EX</t>
  </si>
  <si>
    <t>A-SU</t>
  </si>
  <si>
    <t>A-HU</t>
  </si>
  <si>
    <t>B-S A</t>
  </si>
  <si>
    <t>B-EX</t>
  </si>
  <si>
    <t>B-SU</t>
  </si>
  <si>
    <t>EXPERIÊNCIA            (Em anos)</t>
  </si>
  <si>
    <t>A+B</t>
  </si>
  <si>
    <t>INDICADORES</t>
  </si>
  <si>
    <t>IES</t>
  </si>
  <si>
    <t>SOCIAIS APLICADAS</t>
  </si>
  <si>
    <t>EXATAS</t>
  </si>
  <si>
    <t>SAÚDE</t>
  </si>
  <si>
    <t>HUMANAS</t>
  </si>
  <si>
    <t>UNIVERSO</t>
  </si>
  <si>
    <t>Número de Docentes</t>
  </si>
  <si>
    <t>B-HU</t>
  </si>
  <si>
    <t>CONSOLIDAÇÃO DOS DADOS DOS COLEGIADOS POR ÁREA E INSTITUIÇÃO*</t>
  </si>
  <si>
    <t>* Dados agrupados dos cluesters que representam cada colegiado de docentes, valores médios.</t>
  </si>
  <si>
    <t>HABILITAÇÃO         (Para a docência)</t>
  </si>
  <si>
    <t>TITULAÇÃO DOCENTES                   (Em percentual)</t>
  </si>
  <si>
    <t>VINCULO EMPREGATÍCIO               (Em Percentual)</t>
  </si>
  <si>
    <t>HIERARQUIA NA FUNÇÃO DOCENTE               (Em Percentual)</t>
  </si>
  <si>
    <t>CARGA HORÁRIA              (Em Percentual)</t>
  </si>
  <si>
    <t>CLASSIFICAÇÃO NO PERFIL                              (Em Percentual)**</t>
  </si>
  <si>
    <t>** Representam o Percentual da ocorrencia deste fator no resultado médio obtio no cluster correspondente.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</si>
</sst>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0" fillId="2" borderId="12" xfId="0" applyFill="1" applyBorder="1" applyAlignment="1">
      <alignment horizontal="center"/>
    </xf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0" fillId="2" borderId="3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0" fontId="1" fillId="2" borderId="0" xfId="0" applyFont="1" applyFill="1"/>
    <xf numFmtId="0" fontId="1" fillId="4" borderId="2" xfId="0" applyFont="1" applyFill="1" applyBorder="1"/>
    <xf numFmtId="1" fontId="0" fillId="2" borderId="6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39" xfId="0" applyNumberFormat="1" applyFill="1" applyBorder="1" applyAlignment="1">
      <alignment horizontal="center"/>
    </xf>
    <xf numFmtId="1" fontId="0" fillId="2" borderId="39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2" xfId="0" applyNumberFormat="1" applyFill="1" applyBorder="1" applyAlignment="1">
      <alignment horizontal="center"/>
    </xf>
    <xf numFmtId="1" fontId="0" fillId="2" borderId="42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164" fontId="0" fillId="2" borderId="43" xfId="0" applyNumberFormat="1" applyFill="1" applyBorder="1" applyAlignment="1">
      <alignment horizontal="center"/>
    </xf>
    <xf numFmtId="164" fontId="0" fillId="2" borderId="44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164" fontId="0" fillId="2" borderId="32" xfId="0" applyNumberFormat="1" applyFill="1" applyBorder="1" applyAlignment="1">
      <alignment horizontal="center"/>
    </xf>
    <xf numFmtId="164" fontId="0" fillId="2" borderId="33" xfId="0" applyNumberFormat="1" applyFill="1" applyBorder="1" applyAlignment="1">
      <alignment horizontal="center"/>
    </xf>
    <xf numFmtId="164" fontId="0" fillId="2" borderId="31" xfId="0" applyNumberForma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164" fontId="0" fillId="7" borderId="8" xfId="0" applyNumberFormat="1" applyFill="1" applyBorder="1" applyAlignment="1">
      <alignment horizontal="center"/>
    </xf>
    <xf numFmtId="164" fontId="0" fillId="7" borderId="10" xfId="0" applyNumberFormat="1" applyFill="1" applyBorder="1" applyAlignment="1">
      <alignment horizontal="center"/>
    </xf>
    <xf numFmtId="164" fontId="0" fillId="7" borderId="38" xfId="0" applyNumberFormat="1" applyFill="1" applyBorder="1" applyAlignment="1">
      <alignment horizontal="center"/>
    </xf>
    <xf numFmtId="164" fontId="0" fillId="7" borderId="41" xfId="0" applyNumberFormat="1" applyFill="1" applyBorder="1" applyAlignment="1">
      <alignment horizontal="center"/>
    </xf>
    <xf numFmtId="164" fontId="0" fillId="2" borderId="37" xfId="0" applyNumberFormat="1" applyFill="1" applyBorder="1" applyAlignment="1">
      <alignment horizontal="center"/>
    </xf>
    <xf numFmtId="164" fontId="0" fillId="2" borderId="40" xfId="0" applyNumberFormat="1" applyFill="1" applyBorder="1" applyAlignment="1">
      <alignment horizontal="center"/>
    </xf>
    <xf numFmtId="1" fontId="0" fillId="2" borderId="27" xfId="0" applyNumberFormat="1" applyFill="1" applyBorder="1" applyAlignment="1">
      <alignment horizontal="center"/>
    </xf>
    <xf numFmtId="1" fontId="0" fillId="7" borderId="10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2" fontId="0" fillId="2" borderId="41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38" xfId="0" applyNumberFormat="1" applyFill="1" applyBorder="1" applyAlignment="1">
      <alignment horizontal="center"/>
    </xf>
    <xf numFmtId="164" fontId="0" fillId="2" borderId="41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38" xfId="0" applyNumberFormat="1" applyFill="1" applyBorder="1" applyAlignment="1">
      <alignment horizontal="center"/>
    </xf>
    <xf numFmtId="2" fontId="0" fillId="2" borderId="37" xfId="0" applyNumberFormat="1" applyFill="1" applyBorder="1" applyAlignment="1">
      <alignment horizontal="center"/>
    </xf>
    <xf numFmtId="2" fontId="0" fillId="2" borderId="40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32" xfId="0" applyNumberFormat="1" applyFill="1" applyBorder="1" applyAlignment="1">
      <alignment horizontal="center"/>
    </xf>
    <xf numFmtId="2" fontId="0" fillId="2" borderId="33" xfId="0" applyNumberFormat="1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164" fontId="0" fillId="5" borderId="39" xfId="0" applyNumberFormat="1" applyFill="1" applyBorder="1" applyAlignment="1">
      <alignment horizontal="center"/>
    </xf>
    <xf numFmtId="164" fontId="0" fillId="5" borderId="42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164" fontId="0" fillId="8" borderId="33" xfId="0" applyNumberForma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Média de Pontos Totais IES-Particulares</a:t>
            </a:r>
          </a:p>
        </c:rich>
      </c:tx>
      <c:overlay val="0"/>
    </c:title>
    <c:autoTitleDeleted val="0"/>
    <c:view3D>
      <c:rotX val="1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DATA!$H$7</c:f>
              <c:strCache>
                <c:ptCount val="1"/>
                <c:pt idx="0">
                  <c:v>B-S 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DATA!$H$8</c:f>
              <c:numCache>
                <c:formatCode>0</c:formatCode>
                <c:ptCount val="1"/>
                <c:pt idx="0">
                  <c:v>212.66129032258064</c:v>
                </c:pt>
              </c:numCache>
            </c:numRef>
          </c:val>
        </c:ser>
        <c:ser>
          <c:idx val="1"/>
          <c:order val="1"/>
          <c:tx>
            <c:strRef>
              <c:f>DATA!$J$7</c:f>
              <c:strCache>
                <c:ptCount val="1"/>
                <c:pt idx="0">
                  <c:v>B-EX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DATA!$J$8</c:f>
              <c:numCache>
                <c:formatCode>0</c:formatCode>
                <c:ptCount val="1"/>
                <c:pt idx="0">
                  <c:v>130.24637681159422</c:v>
                </c:pt>
              </c:numCache>
            </c:numRef>
          </c:val>
        </c:ser>
        <c:ser>
          <c:idx val="2"/>
          <c:order val="2"/>
          <c:tx>
            <c:strRef>
              <c:f>DATA!$L$7</c:f>
              <c:strCache>
                <c:ptCount val="1"/>
                <c:pt idx="0">
                  <c:v>B-SU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DATA!$L$8</c:f>
              <c:numCache>
                <c:formatCode>0</c:formatCode>
                <c:ptCount val="1"/>
                <c:pt idx="0">
                  <c:v>212.70909090909089</c:v>
                </c:pt>
              </c:numCache>
            </c:numRef>
          </c:val>
        </c:ser>
        <c:ser>
          <c:idx val="3"/>
          <c:order val="3"/>
          <c:tx>
            <c:strRef>
              <c:f>DATA!$N$7</c:f>
              <c:strCache>
                <c:ptCount val="1"/>
                <c:pt idx="0">
                  <c:v>B-HU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DATA!$N$8</c:f>
              <c:numCache>
                <c:formatCode>0</c:formatCode>
                <c:ptCount val="1"/>
                <c:pt idx="0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048448"/>
        <c:axId val="115050368"/>
        <c:axId val="0"/>
      </c:bar3DChart>
      <c:catAx>
        <c:axId val="115048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50368"/>
        <c:crosses val="autoZero"/>
        <c:auto val="1"/>
        <c:lblAlgn val="ctr"/>
        <c:lblOffset val="100"/>
        <c:noMultiLvlLbl val="0"/>
      </c:catAx>
      <c:valAx>
        <c:axId val="1150503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5048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Média Pontos Acadêmicos</a:t>
            </a:r>
          </a:p>
        </c:rich>
      </c:tx>
      <c:overlay val="0"/>
    </c:title>
    <c:autoTitleDeleted val="0"/>
    <c:view3D>
      <c:rotX val="1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DATA!$H$7</c:f>
              <c:strCache>
                <c:ptCount val="1"/>
                <c:pt idx="0">
                  <c:v>B-S 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DATA!$H$9</c:f>
              <c:numCache>
                <c:formatCode>0</c:formatCode>
                <c:ptCount val="1"/>
                <c:pt idx="0">
                  <c:v>102.01612903225806</c:v>
                </c:pt>
              </c:numCache>
            </c:numRef>
          </c:val>
        </c:ser>
        <c:ser>
          <c:idx val="1"/>
          <c:order val="1"/>
          <c:tx>
            <c:strRef>
              <c:f>DATA!$J$7</c:f>
              <c:strCache>
                <c:ptCount val="1"/>
                <c:pt idx="0">
                  <c:v>B-EX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DATA!$J$9</c:f>
              <c:numCache>
                <c:formatCode>0.0</c:formatCode>
                <c:ptCount val="1"/>
                <c:pt idx="0">
                  <c:v>72.898550724637687</c:v>
                </c:pt>
              </c:numCache>
            </c:numRef>
          </c:val>
        </c:ser>
        <c:ser>
          <c:idx val="2"/>
          <c:order val="2"/>
          <c:tx>
            <c:strRef>
              <c:f>DATA!$L$7</c:f>
              <c:strCache>
                <c:ptCount val="1"/>
                <c:pt idx="0">
                  <c:v>B-SU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DATA!$L$9</c:f>
              <c:numCache>
                <c:formatCode>0.0</c:formatCode>
                <c:ptCount val="1"/>
                <c:pt idx="0">
                  <c:v>59.454545454545453</c:v>
                </c:pt>
              </c:numCache>
            </c:numRef>
          </c:val>
        </c:ser>
        <c:ser>
          <c:idx val="3"/>
          <c:order val="3"/>
          <c:tx>
            <c:strRef>
              <c:f>DATA!$N$7</c:f>
              <c:strCache>
                <c:ptCount val="1"/>
                <c:pt idx="0">
                  <c:v>B-HU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DATA!$N$9</c:f>
              <c:numCache>
                <c:formatCode>0.0</c:formatCode>
                <c:ptCount val="1"/>
                <c:pt idx="0">
                  <c:v>85.428571428571431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081280"/>
        <c:axId val="128111744"/>
        <c:axId val="0"/>
      </c:bar3DChart>
      <c:catAx>
        <c:axId val="128081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8111744"/>
        <c:crosses val="autoZero"/>
        <c:auto val="1"/>
        <c:lblAlgn val="ctr"/>
        <c:lblOffset val="100"/>
        <c:noMultiLvlLbl val="0"/>
      </c:catAx>
      <c:valAx>
        <c:axId val="1281117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8081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Média Pontos Profissionais</a:t>
            </a:r>
          </a:p>
        </c:rich>
      </c:tx>
      <c:overlay val="0"/>
    </c:title>
    <c:autoTitleDeleted val="0"/>
    <c:view3D>
      <c:rotX val="1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DATA!$H$7</c:f>
              <c:strCache>
                <c:ptCount val="1"/>
                <c:pt idx="0">
                  <c:v>B-S 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DATA!$H$10</c:f>
              <c:numCache>
                <c:formatCode>0.0</c:formatCode>
                <c:ptCount val="1"/>
                <c:pt idx="0">
                  <c:v>110.64516129032258</c:v>
                </c:pt>
              </c:numCache>
            </c:numRef>
          </c:val>
        </c:ser>
        <c:ser>
          <c:idx val="1"/>
          <c:order val="1"/>
          <c:tx>
            <c:strRef>
              <c:f>DATA!$J$7</c:f>
              <c:strCache>
                <c:ptCount val="1"/>
                <c:pt idx="0">
                  <c:v>B-EX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DATA!$J$10</c:f>
              <c:numCache>
                <c:formatCode>0.0</c:formatCode>
                <c:ptCount val="1"/>
                <c:pt idx="0">
                  <c:v>57.347826086956523</c:v>
                </c:pt>
              </c:numCache>
            </c:numRef>
          </c:val>
        </c:ser>
        <c:ser>
          <c:idx val="2"/>
          <c:order val="2"/>
          <c:tx>
            <c:strRef>
              <c:f>DATA!$L$7</c:f>
              <c:strCache>
                <c:ptCount val="1"/>
                <c:pt idx="0">
                  <c:v>B-SU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DATA!$L$10</c:f>
              <c:numCache>
                <c:formatCode>0.0</c:formatCode>
                <c:ptCount val="1"/>
                <c:pt idx="0">
                  <c:v>153.25454545454545</c:v>
                </c:pt>
              </c:numCache>
            </c:numRef>
          </c:val>
        </c:ser>
        <c:ser>
          <c:idx val="3"/>
          <c:order val="3"/>
          <c:tx>
            <c:strRef>
              <c:f>DATA!$N$7</c:f>
              <c:strCache>
                <c:ptCount val="1"/>
                <c:pt idx="0">
                  <c:v>B-HU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DATA!$N$10</c:f>
              <c:numCache>
                <c:formatCode>0.0</c:formatCode>
                <c:ptCount val="1"/>
                <c:pt idx="0">
                  <c:v>64.571428571428569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661248"/>
        <c:axId val="134662784"/>
        <c:axId val="0"/>
      </c:bar3DChart>
      <c:catAx>
        <c:axId val="134661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34662784"/>
        <c:crosses val="autoZero"/>
        <c:auto val="1"/>
        <c:lblAlgn val="ctr"/>
        <c:lblOffset val="100"/>
        <c:noMultiLvlLbl val="0"/>
      </c:catAx>
      <c:valAx>
        <c:axId val="13466278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346612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Média Anos de Estudo Formativo</a:t>
            </a:r>
          </a:p>
        </c:rich>
      </c:tx>
      <c:overlay val="0"/>
    </c:title>
    <c:autoTitleDeleted val="0"/>
    <c:view3D>
      <c:rotX val="1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DATA!$H$7</c:f>
              <c:strCache>
                <c:ptCount val="1"/>
                <c:pt idx="0">
                  <c:v>B-S 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DATA!$H$11</c:f>
              <c:numCache>
                <c:formatCode>0.0</c:formatCode>
                <c:ptCount val="1"/>
                <c:pt idx="0">
                  <c:v>19.741935483870968</c:v>
                </c:pt>
              </c:numCache>
            </c:numRef>
          </c:val>
        </c:ser>
        <c:ser>
          <c:idx val="1"/>
          <c:order val="1"/>
          <c:tx>
            <c:strRef>
              <c:f>DATA!$J$7</c:f>
              <c:strCache>
                <c:ptCount val="1"/>
                <c:pt idx="0">
                  <c:v>B-EX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DATA!$J$11</c:f>
              <c:numCache>
                <c:formatCode>0.0</c:formatCode>
                <c:ptCount val="1"/>
                <c:pt idx="0">
                  <c:v>17.55072463768116</c:v>
                </c:pt>
              </c:numCache>
            </c:numRef>
          </c:val>
        </c:ser>
        <c:ser>
          <c:idx val="2"/>
          <c:order val="2"/>
          <c:tx>
            <c:strRef>
              <c:f>DATA!$L$7</c:f>
              <c:strCache>
                <c:ptCount val="1"/>
                <c:pt idx="0">
                  <c:v>B-SU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DATA!$L$11</c:f>
              <c:numCache>
                <c:formatCode>0.0</c:formatCode>
                <c:ptCount val="1"/>
                <c:pt idx="0">
                  <c:v>22.345454545454544</c:v>
                </c:pt>
              </c:numCache>
            </c:numRef>
          </c:val>
        </c:ser>
        <c:ser>
          <c:idx val="3"/>
          <c:order val="3"/>
          <c:tx>
            <c:strRef>
              <c:f>DATA!$N$7</c:f>
              <c:strCache>
                <c:ptCount val="1"/>
                <c:pt idx="0">
                  <c:v>B-HU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DATA!$N$11</c:f>
              <c:numCache>
                <c:formatCode>0.0</c:formatCode>
                <c:ptCount val="1"/>
                <c:pt idx="0">
                  <c:v>18.357142857142858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062464"/>
        <c:axId val="136064000"/>
        <c:axId val="0"/>
      </c:bar3DChart>
      <c:catAx>
        <c:axId val="136062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36064000"/>
        <c:crosses val="autoZero"/>
        <c:auto val="1"/>
        <c:lblAlgn val="ctr"/>
        <c:lblOffset val="100"/>
        <c:noMultiLvlLbl val="0"/>
      </c:catAx>
      <c:valAx>
        <c:axId val="13606400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6062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DATA!$G$7:$N$7</c:f>
              <c:strCache>
                <c:ptCount val="8"/>
                <c:pt idx="0">
                  <c:v>A-S A</c:v>
                </c:pt>
                <c:pt idx="1">
                  <c:v>B-S A</c:v>
                </c:pt>
                <c:pt idx="2">
                  <c:v>A-EX</c:v>
                </c:pt>
                <c:pt idx="3">
                  <c:v>B-EX</c:v>
                </c:pt>
                <c:pt idx="4">
                  <c:v>A-SU</c:v>
                </c:pt>
                <c:pt idx="5">
                  <c:v>B-SU</c:v>
                </c:pt>
                <c:pt idx="6">
                  <c:v>A-HU</c:v>
                </c:pt>
                <c:pt idx="7">
                  <c:v>B-HU</c:v>
                </c:pt>
              </c:strCache>
            </c:strRef>
          </c:cat>
          <c:val>
            <c:numRef>
              <c:f>DATA!$G$8:$N$8</c:f>
              <c:numCache>
                <c:formatCode>0</c:formatCode>
                <c:ptCount val="8"/>
                <c:pt idx="0">
                  <c:v>198.52727272727273</c:v>
                </c:pt>
                <c:pt idx="1">
                  <c:v>212.66129032258064</c:v>
                </c:pt>
                <c:pt idx="2">
                  <c:v>256.2962962962963</c:v>
                </c:pt>
                <c:pt idx="3">
                  <c:v>130.24637681159422</c:v>
                </c:pt>
                <c:pt idx="4">
                  <c:v>436.14754098360652</c:v>
                </c:pt>
                <c:pt idx="5">
                  <c:v>212.70909090909089</c:v>
                </c:pt>
                <c:pt idx="6">
                  <c:v>284.26530612244898</c:v>
                </c:pt>
                <c:pt idx="7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327552"/>
        <c:axId val="136329088"/>
        <c:axId val="0"/>
      </c:bar3DChart>
      <c:catAx>
        <c:axId val="13632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36329088"/>
        <c:crosses val="autoZero"/>
        <c:auto val="1"/>
        <c:lblAlgn val="ctr"/>
        <c:lblOffset val="100"/>
        <c:noMultiLvlLbl val="0"/>
      </c:catAx>
      <c:valAx>
        <c:axId val="1363290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36327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10</xdr:col>
      <xdr:colOff>19050</xdr:colOff>
      <xdr:row>15</xdr:row>
      <xdr:rowOff>142874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10</xdr:col>
      <xdr:colOff>19050</xdr:colOff>
      <xdr:row>31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10</xdr:col>
      <xdr:colOff>19050</xdr:colOff>
      <xdr:row>47</xdr:row>
      <xdr:rowOff>142875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10</xdr:col>
      <xdr:colOff>19050</xdr:colOff>
      <xdr:row>63</xdr:row>
      <xdr:rowOff>142875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10</xdr:col>
      <xdr:colOff>28574</xdr:colOff>
      <xdr:row>79</xdr:row>
      <xdr:rowOff>76200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S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E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E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S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S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H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 ASA"/>
      <sheetName val="GRAFICOS A-SA"/>
      <sheetName val="A-SA-001"/>
      <sheetName val="A-SA-002"/>
      <sheetName val="A-SA-003"/>
      <sheetName val="A-SA-004"/>
      <sheetName val="A-SA-005"/>
      <sheetName val="A-SA-006"/>
      <sheetName val="A-SA-007"/>
      <sheetName val="A-SA-008"/>
      <sheetName val="A-SA-009"/>
      <sheetName val="A-SA-010"/>
      <sheetName val="A-SA-011"/>
      <sheetName val="A-SA-012"/>
      <sheetName val="A-SA-013"/>
      <sheetName val="A-SA-014"/>
      <sheetName val="A-SA-015"/>
      <sheetName val="A-SA-016"/>
      <sheetName val="A-SA-017"/>
      <sheetName val="A-SA-018"/>
      <sheetName val="A-SA-019"/>
      <sheetName val="A-SA-020"/>
      <sheetName val="A-SA-021"/>
      <sheetName val="A-SA-022"/>
      <sheetName val="A-SA-023"/>
      <sheetName val="A-SA-024"/>
      <sheetName val="A-SA-025"/>
      <sheetName val="A-SA-026"/>
      <sheetName val="A-SA-027"/>
      <sheetName val="A-SA-028"/>
      <sheetName val="A-SA-029"/>
      <sheetName val="A-SA-030"/>
      <sheetName val="A-SA-031"/>
      <sheetName val="A-SA-032"/>
      <sheetName val="A-SA-033"/>
      <sheetName val="A-SA-034"/>
      <sheetName val="A-SA-035"/>
      <sheetName val="A-SA-036"/>
      <sheetName val="A-SA-037"/>
      <sheetName val="A-SA-038"/>
      <sheetName val="A-SA-039"/>
      <sheetName val="A-SA-040"/>
      <sheetName val="A-SA-041"/>
      <sheetName val="A-SA-042"/>
      <sheetName val="A-SA-043"/>
      <sheetName val="A-SA-044"/>
      <sheetName val="A-SA-045"/>
      <sheetName val="A-SA-046"/>
      <sheetName val="A-SA-047"/>
      <sheetName val="A-SA-048"/>
      <sheetName val="A-SA-049"/>
      <sheetName val="A-SA-050"/>
      <sheetName val="A-SA-051"/>
      <sheetName val="A-SA-052"/>
      <sheetName val="A-SA-053"/>
      <sheetName val="A-SA-054"/>
      <sheetName val="A-SA-055"/>
      <sheetName val="-056"/>
      <sheetName val="-057"/>
      <sheetName val="-058"/>
      <sheetName val="-059"/>
      <sheetName val="-060"/>
      <sheetName val="-061"/>
      <sheetName val="-062"/>
      <sheetName val="-063"/>
      <sheetName val="-064"/>
      <sheetName val="-065"/>
      <sheetName val="-066"/>
      <sheetName val="-067"/>
      <sheetName val="-068"/>
      <sheetName val="-069"/>
      <sheetName val="Plan1"/>
    </sheetNames>
    <sheetDataSet>
      <sheetData sheetId="0">
        <row r="11">
          <cell r="E11">
            <v>79.781818181818181</v>
          </cell>
          <cell r="K11">
            <v>118.74545454545455</v>
          </cell>
          <cell r="P11">
            <v>198.52727272727273</v>
          </cell>
        </row>
        <row r="16">
          <cell r="C16">
            <v>20.709090909090911</v>
          </cell>
          <cell r="F16">
            <v>35.654545454545456</v>
          </cell>
          <cell r="I16">
            <v>36.036363636363639</v>
          </cell>
          <cell r="L16">
            <v>12.836363636363636</v>
          </cell>
          <cell r="O16">
            <v>25.4</v>
          </cell>
        </row>
        <row r="21">
          <cell r="X21">
            <v>9.0909090909090917</v>
          </cell>
        </row>
        <row r="22">
          <cell r="X22">
            <v>25.454545454545453</v>
          </cell>
        </row>
        <row r="23">
          <cell r="X23">
            <v>34.545454545454547</v>
          </cell>
        </row>
        <row r="24">
          <cell r="X24">
            <v>21.818181818181817</v>
          </cell>
        </row>
        <row r="25">
          <cell r="X25">
            <v>9.0909090909090917</v>
          </cell>
        </row>
        <row r="29">
          <cell r="X29">
            <v>27.272727272727273</v>
          </cell>
        </row>
        <row r="30">
          <cell r="X30">
            <v>23.636363636363637</v>
          </cell>
        </row>
        <row r="31">
          <cell r="X31">
            <v>38.18181818181818</v>
          </cell>
        </row>
        <row r="32">
          <cell r="X32">
            <v>9.0909090909090917</v>
          </cell>
        </row>
        <row r="33">
          <cell r="X33">
            <v>1.8181818181818181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29.09090909090909</v>
          </cell>
        </row>
        <row r="41">
          <cell r="X41">
            <v>0</v>
          </cell>
        </row>
        <row r="42">
          <cell r="X42">
            <v>70.909090909090907</v>
          </cell>
        </row>
        <row r="46">
          <cell r="X46">
            <v>5.4545454545454541</v>
          </cell>
        </row>
        <row r="47">
          <cell r="X47">
            <v>49.090909090909093</v>
          </cell>
        </row>
        <row r="48">
          <cell r="X48">
            <v>0</v>
          </cell>
        </row>
        <row r="49">
          <cell r="X49">
            <v>16.363636363636363</v>
          </cell>
        </row>
        <row r="50">
          <cell r="X50">
            <v>29.09090909090909</v>
          </cell>
        </row>
        <row r="54">
          <cell r="X54">
            <v>23.636363636363637</v>
          </cell>
        </row>
        <row r="55">
          <cell r="X55">
            <v>0</v>
          </cell>
        </row>
        <row r="56">
          <cell r="X56">
            <v>49.090909090909093</v>
          </cell>
        </row>
        <row r="57">
          <cell r="X57">
            <v>0</v>
          </cell>
        </row>
        <row r="58">
          <cell r="X58">
            <v>23.636363636363637</v>
          </cell>
        </row>
        <row r="59">
          <cell r="X59">
            <v>3.6363636363636362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BSA"/>
      <sheetName val="GRAFICOS B-SA"/>
      <sheetName val="B-SA-001"/>
      <sheetName val="B-SA-002"/>
      <sheetName val="B-SA-003"/>
      <sheetName val="B-SA-004"/>
      <sheetName val="B-SA-005"/>
      <sheetName val="B-SA-006"/>
      <sheetName val="B-SA-007"/>
      <sheetName val="B-SA-008"/>
      <sheetName val="B-SA-009"/>
      <sheetName val="B-SA-010"/>
      <sheetName val="B-SA-011"/>
      <sheetName val="B-SA-012"/>
      <sheetName val="B-SA-013"/>
      <sheetName val="B-SA-014"/>
      <sheetName val="B-SA-015"/>
      <sheetName val="B-SA-016"/>
      <sheetName val="B-SA-017"/>
      <sheetName val="B-SA-018"/>
      <sheetName val="B-SA-019"/>
      <sheetName val="B-SA-020"/>
      <sheetName val="B-SA-021"/>
      <sheetName val="B-SA-022"/>
      <sheetName val="B-SA-023"/>
      <sheetName val="B-SA-024"/>
      <sheetName val="B-SA-025"/>
      <sheetName val="B-SA-026"/>
      <sheetName val="B-SA-027"/>
      <sheetName val="B-SA-028"/>
      <sheetName val="B-SA-029"/>
      <sheetName val="B-SA-030"/>
      <sheetName val="B-SA-031"/>
      <sheetName val="B-SA-032"/>
      <sheetName val="B-SA-033"/>
      <sheetName val="B-SA-034"/>
      <sheetName val="B-SA-035"/>
      <sheetName val="B-SA-036"/>
      <sheetName val="B-SA-037"/>
      <sheetName val="B-SA-038"/>
      <sheetName val="B-SA-039"/>
      <sheetName val="B-SA-040"/>
      <sheetName val="B-SA-041"/>
      <sheetName val="B-SA-042"/>
      <sheetName val="B-SA-043"/>
      <sheetName val="B-SA-044"/>
      <sheetName val="B-SA-045"/>
      <sheetName val="B-SA-046"/>
      <sheetName val="B-SA-047"/>
      <sheetName val="B-SA-048"/>
      <sheetName val="B-SA-049"/>
      <sheetName val="B-SA-050"/>
      <sheetName val="B-SA-051"/>
      <sheetName val="B-SA-052"/>
      <sheetName val="B-SA-053"/>
      <sheetName val="B-SA-054"/>
      <sheetName val="B-SA-055"/>
      <sheetName val="B-SA-056"/>
      <sheetName val="B-SA-057"/>
      <sheetName val="B-SA-058"/>
      <sheetName val="B-SA-059"/>
      <sheetName val="B-SA-060"/>
      <sheetName val="B-SA-061"/>
      <sheetName val="B-SA-062"/>
      <sheetName val="Plan1"/>
    </sheetNames>
    <sheetDataSet>
      <sheetData sheetId="0">
        <row r="7">
          <cell r="C7">
            <v>62</v>
          </cell>
          <cell r="M7">
            <v>19.35483870967742</v>
          </cell>
          <cell r="O7">
            <v>40.322580645161288</v>
          </cell>
        </row>
        <row r="11">
          <cell r="E11">
            <v>110.64516129032258</v>
          </cell>
          <cell r="K11">
            <v>102.01612903225806</v>
          </cell>
          <cell r="P11">
            <v>212.66129032258064</v>
          </cell>
        </row>
        <row r="16">
          <cell r="C16">
            <v>19.741935483870968</v>
          </cell>
          <cell r="F16">
            <v>33.112903225806448</v>
          </cell>
          <cell r="I16">
            <v>108</v>
          </cell>
          <cell r="L16">
            <v>23.725806451612904</v>
          </cell>
          <cell r="O16">
            <v>17.64516129032258</v>
          </cell>
        </row>
        <row r="21">
          <cell r="X21">
            <v>1.6129032258064515</v>
          </cell>
        </row>
        <row r="22">
          <cell r="X22">
            <v>9.67741935483871</v>
          </cell>
        </row>
        <row r="23">
          <cell r="X23">
            <v>72.58064516129032</v>
          </cell>
        </row>
        <row r="24">
          <cell r="X24">
            <v>14.516129032258064</v>
          </cell>
        </row>
        <row r="25">
          <cell r="X25">
            <v>1.6129032258064515</v>
          </cell>
        </row>
        <row r="29">
          <cell r="X29">
            <v>11.290322580645162</v>
          </cell>
        </row>
        <row r="30">
          <cell r="X30">
            <v>16.129032258064516</v>
          </cell>
        </row>
        <row r="31">
          <cell r="X31">
            <v>35.483870967741936</v>
          </cell>
        </row>
        <row r="32">
          <cell r="X32">
            <v>29.032258064516128</v>
          </cell>
        </row>
        <row r="33">
          <cell r="X33">
            <v>8.064516129032258</v>
          </cell>
        </row>
        <row r="37">
          <cell r="X37">
            <v>4.918032786885246</v>
          </cell>
        </row>
        <row r="38">
          <cell r="X38">
            <v>24.590163934426229</v>
          </cell>
        </row>
        <row r="39">
          <cell r="X39">
            <v>42.622950819672134</v>
          </cell>
        </row>
        <row r="40">
          <cell r="X40">
            <v>27.868852459016395</v>
          </cell>
        </row>
        <row r="41">
          <cell r="X41">
            <v>0</v>
          </cell>
        </row>
        <row r="45">
          <cell r="X45">
            <v>29.508196721311474</v>
          </cell>
        </row>
        <row r="46">
          <cell r="X46">
            <v>16.393442622950818</v>
          </cell>
        </row>
        <row r="47">
          <cell r="X47">
            <v>16.393442622950818</v>
          </cell>
        </row>
        <row r="48">
          <cell r="X48">
            <v>34.42622950819672</v>
          </cell>
        </row>
        <row r="49">
          <cell r="X49">
            <v>3.278688524590164</v>
          </cell>
        </row>
        <row r="53">
          <cell r="X53">
            <v>4.918032786885246</v>
          </cell>
        </row>
        <row r="54">
          <cell r="X54">
            <v>1.639344262295082</v>
          </cell>
        </row>
        <row r="55">
          <cell r="X55">
            <v>21.311475409836067</v>
          </cell>
        </row>
        <row r="56">
          <cell r="X56">
            <v>11.475409836065573</v>
          </cell>
        </row>
        <row r="57">
          <cell r="X57">
            <v>40.983606557377051</v>
          </cell>
        </row>
        <row r="58">
          <cell r="X58">
            <v>19.672131147540984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AEX"/>
      <sheetName val="GRAFICOS AEX"/>
      <sheetName val="A-EX-001"/>
      <sheetName val="A-EX-002"/>
      <sheetName val="A-EX-003"/>
      <sheetName val="A-EX-004"/>
      <sheetName val="A-EX-005"/>
      <sheetName val="A-EX-006"/>
      <sheetName val="A-EX-007"/>
      <sheetName val="A-EX-008"/>
      <sheetName val="A-EX-009"/>
      <sheetName val="A-EX-010"/>
      <sheetName val="A-EX-011"/>
      <sheetName val="A-EX-012"/>
      <sheetName val="A-EX-013"/>
      <sheetName val="A-EX-014"/>
      <sheetName val="A-EX-015"/>
      <sheetName val="A-EX-016"/>
      <sheetName val="A-EX-017"/>
      <sheetName val="A-EX-018"/>
      <sheetName val="A-EX-019"/>
      <sheetName val="A-EX-020"/>
      <sheetName val="A-EX-021"/>
      <sheetName val="A-EX-022"/>
      <sheetName val="A-EX-023"/>
      <sheetName val="A-EX-024"/>
      <sheetName val="A-EX-025"/>
      <sheetName val="A-EX-026"/>
      <sheetName val="A-EX-027"/>
      <sheetName val="-028"/>
      <sheetName val="-029"/>
      <sheetName val="-030"/>
      <sheetName val="-031"/>
      <sheetName val="-032"/>
      <sheetName val="-033"/>
      <sheetName val="-034"/>
      <sheetName val="-035"/>
      <sheetName val="-036"/>
      <sheetName val="-037"/>
      <sheetName val="-038"/>
      <sheetName val="-039"/>
      <sheetName val="-040"/>
      <sheetName val="-041"/>
      <sheetName val="042"/>
      <sheetName val="-043"/>
      <sheetName val="-044"/>
      <sheetName val="-045"/>
      <sheetName val="-046"/>
      <sheetName val="-047"/>
      <sheetName val="-048"/>
      <sheetName val="-049"/>
      <sheetName val="050"/>
      <sheetName val="-051"/>
      <sheetName val="-052"/>
      <sheetName val="-053"/>
      <sheetName val="-054"/>
      <sheetName val="-055"/>
      <sheetName val="-056"/>
      <sheetName val="-057"/>
      <sheetName val="-058"/>
      <sheetName val="-059"/>
      <sheetName val="-060"/>
      <sheetName val="-061"/>
      <sheetName val="-062"/>
      <sheetName val="-063"/>
      <sheetName val="-064"/>
      <sheetName val="-065"/>
      <sheetName val="-066"/>
      <sheetName val="-067"/>
      <sheetName val="-068"/>
      <sheetName val="-069"/>
      <sheetName val="Plan1"/>
    </sheetNames>
    <sheetDataSet>
      <sheetData sheetId="0">
        <row r="7">
          <cell r="M7">
            <v>14.814814814814815</v>
          </cell>
          <cell r="O7">
            <v>3.7037037037037037</v>
          </cell>
        </row>
        <row r="11">
          <cell r="E11">
            <v>120.92592592592592</v>
          </cell>
          <cell r="K11">
            <v>135.37037037037038</v>
          </cell>
          <cell r="P11">
            <v>256.2962962962963</v>
          </cell>
        </row>
        <row r="16">
          <cell r="C16">
            <v>21.148148148148149</v>
          </cell>
          <cell r="F16">
            <v>46.74074074074074</v>
          </cell>
          <cell r="I16">
            <v>61.592592592592595</v>
          </cell>
          <cell r="L16">
            <v>9.6296296296296298</v>
          </cell>
          <cell r="O16">
            <v>24.703703703703702</v>
          </cell>
        </row>
        <row r="21">
          <cell r="X21">
            <v>22.222222222222221</v>
          </cell>
        </row>
        <row r="22">
          <cell r="X22">
            <v>40.74074074074074</v>
          </cell>
        </row>
        <row r="23">
          <cell r="X23">
            <v>29.62962962962963</v>
          </cell>
        </row>
        <row r="24">
          <cell r="X24">
            <v>0</v>
          </cell>
        </row>
        <row r="25">
          <cell r="X25">
            <v>7.4074074074074074</v>
          </cell>
        </row>
        <row r="29">
          <cell r="X29">
            <v>18.518518518518519</v>
          </cell>
        </row>
        <row r="30">
          <cell r="X30">
            <v>22.222222222222221</v>
          </cell>
        </row>
        <row r="31">
          <cell r="X31">
            <v>37.037037037037038</v>
          </cell>
        </row>
        <row r="32">
          <cell r="X32">
            <v>14.814814814814815</v>
          </cell>
        </row>
        <row r="33">
          <cell r="X33">
            <v>7.4074074074074074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18.518518518518519</v>
          </cell>
        </row>
        <row r="41">
          <cell r="X41">
            <v>0</v>
          </cell>
        </row>
        <row r="42">
          <cell r="X42">
            <v>81.481481481481481</v>
          </cell>
        </row>
        <row r="46">
          <cell r="X46">
            <v>19.117647058823529</v>
          </cell>
        </row>
        <row r="47">
          <cell r="X47">
            <v>26.470588235294116</v>
          </cell>
        </row>
        <row r="48">
          <cell r="X48">
            <v>19.117647058823529</v>
          </cell>
        </row>
        <row r="49">
          <cell r="X49">
            <v>22.058823529411764</v>
          </cell>
        </row>
        <row r="50">
          <cell r="X50">
            <v>13.235294117647058</v>
          </cell>
        </row>
        <row r="54">
          <cell r="X54">
            <v>59.25925925925926</v>
          </cell>
        </row>
        <row r="55">
          <cell r="X55">
            <v>0</v>
          </cell>
        </row>
        <row r="56">
          <cell r="X56">
            <v>18.518518518518519</v>
          </cell>
        </row>
        <row r="57">
          <cell r="X57">
            <v>0</v>
          </cell>
        </row>
        <row r="58">
          <cell r="X58">
            <v>22.222222222222221</v>
          </cell>
        </row>
        <row r="59">
          <cell r="X5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BEX"/>
      <sheetName val="GRAFICOS B-EX"/>
      <sheetName val="B-EX-001"/>
      <sheetName val="B-EX-002"/>
      <sheetName val="B-EX-003"/>
      <sheetName val="B-EX-004"/>
      <sheetName val="B-EX-005"/>
      <sheetName val="B-EX-006"/>
      <sheetName val="B-EX-007"/>
      <sheetName val="B-EX-008"/>
      <sheetName val="B-EX-009"/>
      <sheetName val="B-EX-010"/>
      <sheetName val="B-EX-011"/>
      <sheetName val="B-EX-012"/>
      <sheetName val="B-EX-013"/>
      <sheetName val="B-EX-014"/>
      <sheetName val="B-EX-015"/>
      <sheetName val="B-EX-016"/>
      <sheetName val="B-EX-017"/>
      <sheetName val="B-EX-018"/>
      <sheetName val="B-EX-019"/>
      <sheetName val="B-EX-020"/>
      <sheetName val="B-EX-021"/>
      <sheetName val="B-EX-022"/>
      <sheetName val="B-EX-023"/>
      <sheetName val="B-EX-024"/>
      <sheetName val="B-EX-025"/>
      <sheetName val="B-EX-026"/>
      <sheetName val="B-EX-027"/>
      <sheetName val="B-EX-028"/>
      <sheetName val="B-EX-029"/>
      <sheetName val="B-EX-030"/>
      <sheetName val="B-EX-031"/>
      <sheetName val="B-EX-032"/>
      <sheetName val="B-EX-033"/>
      <sheetName val="B-EX-034"/>
      <sheetName val="B-EX-035"/>
      <sheetName val="B-EX-036"/>
      <sheetName val="B-EX-037"/>
      <sheetName val="B-EX-038"/>
      <sheetName val="B-EX-039"/>
      <sheetName val="B-EX-040"/>
      <sheetName val="B-EX-041"/>
      <sheetName val="B-EX-042"/>
      <sheetName val="B-EX-043"/>
      <sheetName val="B-EX-044"/>
      <sheetName val="B-EX-045"/>
      <sheetName val="B-EX-046"/>
      <sheetName val="B-EX-047"/>
      <sheetName val="B-EX-048"/>
      <sheetName val="B-EX-049"/>
      <sheetName val="B-EX-050"/>
      <sheetName val="B-EX-051"/>
      <sheetName val="B-EX-052"/>
      <sheetName val="B-EX-053"/>
      <sheetName val="B-EX-054"/>
      <sheetName val="B-EX-055"/>
      <sheetName val="B-EX-056"/>
      <sheetName val="B-EX-057"/>
      <sheetName val="B-EX-058"/>
      <sheetName val="B-EX-059"/>
      <sheetName val="B-EX-060"/>
      <sheetName val="B-EX-061"/>
      <sheetName val="B-EX-062"/>
      <sheetName val="B-EX-063"/>
      <sheetName val="B-EX-064"/>
      <sheetName val="B-EX-065"/>
      <sheetName val="B-EX-066"/>
      <sheetName val="B-EX-067"/>
      <sheetName val="B-EX-068"/>
      <sheetName val="B-EX-069"/>
      <sheetName val="Plan1"/>
    </sheetNames>
    <sheetDataSet>
      <sheetData sheetId="0">
        <row r="7">
          <cell r="C7">
            <v>69</v>
          </cell>
          <cell r="M7">
            <v>28.985507246376812</v>
          </cell>
          <cell r="O7">
            <v>55.072463768115945</v>
          </cell>
        </row>
        <row r="11">
          <cell r="E11">
            <v>57.347826086956523</v>
          </cell>
          <cell r="K11">
            <v>72.898550724637687</v>
          </cell>
          <cell r="P11">
            <v>130.24637681159422</v>
          </cell>
        </row>
        <row r="16">
          <cell r="C16">
            <v>17.55072463768116</v>
          </cell>
          <cell r="F16">
            <v>26.014492753623188</v>
          </cell>
          <cell r="I16">
            <v>71.94202898550725</v>
          </cell>
          <cell r="L16">
            <v>9.9855072463768124</v>
          </cell>
          <cell r="O16">
            <v>17.275362318840578</v>
          </cell>
        </row>
        <row r="21">
          <cell r="X21">
            <v>2.8985507246376812</v>
          </cell>
        </row>
        <row r="22">
          <cell r="X22">
            <v>18.840579710144926</v>
          </cell>
        </row>
        <row r="23">
          <cell r="X23">
            <v>63.768115942028984</v>
          </cell>
        </row>
        <row r="24">
          <cell r="X24">
            <v>14.492753623188406</v>
          </cell>
        </row>
        <row r="25">
          <cell r="X25">
            <v>0</v>
          </cell>
        </row>
        <row r="29">
          <cell r="X29">
            <v>20.289855072463769</v>
          </cell>
        </row>
        <row r="30">
          <cell r="X30">
            <v>31.884057971014492</v>
          </cell>
        </row>
        <row r="31">
          <cell r="X31">
            <v>26.086956521739129</v>
          </cell>
        </row>
        <row r="32">
          <cell r="X32">
            <v>18.840579710144926</v>
          </cell>
        </row>
        <row r="33">
          <cell r="X33">
            <v>2.8985507246376812</v>
          </cell>
        </row>
        <row r="38">
          <cell r="X38">
            <v>4.4117647058823533</v>
          </cell>
        </row>
        <row r="39">
          <cell r="X39">
            <v>27.941176470588236</v>
          </cell>
        </row>
        <row r="40">
          <cell r="X40">
            <v>38.235294117647058</v>
          </cell>
        </row>
        <row r="41">
          <cell r="X41">
            <v>29.411764705882351</v>
          </cell>
        </row>
        <row r="42">
          <cell r="X42">
            <v>0</v>
          </cell>
        </row>
        <row r="46">
          <cell r="X46">
            <v>19.117647058823529</v>
          </cell>
        </row>
        <row r="47">
          <cell r="X47">
            <v>26.470588235294116</v>
          </cell>
        </row>
        <row r="48">
          <cell r="X48">
            <v>19.117647058823529</v>
          </cell>
        </row>
        <row r="49">
          <cell r="X49">
            <v>22.058823529411764</v>
          </cell>
        </row>
        <row r="50">
          <cell r="X50">
            <v>13.235294117647058</v>
          </cell>
        </row>
        <row r="54">
          <cell r="X54">
            <v>4.4117647058823533</v>
          </cell>
        </row>
        <row r="55">
          <cell r="X55">
            <v>0</v>
          </cell>
        </row>
        <row r="56">
          <cell r="X56">
            <v>30.882352941176471</v>
          </cell>
        </row>
        <row r="57">
          <cell r="X57">
            <v>7.3529411764705879</v>
          </cell>
        </row>
        <row r="58">
          <cell r="X58">
            <v>39.705882352941174</v>
          </cell>
        </row>
        <row r="59">
          <cell r="X59">
            <v>17.647058823529413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ASU"/>
      <sheetName val="GRAFICOS ASU"/>
      <sheetName val="A-SU-001"/>
      <sheetName val="A-SU-002"/>
      <sheetName val="A-SU-003"/>
      <sheetName val="A-SU-004"/>
      <sheetName val="A-SU-005"/>
      <sheetName val="A-SU-006"/>
      <sheetName val="A-SU-007"/>
      <sheetName val="A-SU-008"/>
      <sheetName val="A-SU-009"/>
      <sheetName val="A-SU-010"/>
      <sheetName val="A-SU-011"/>
      <sheetName val="A-SU-012"/>
      <sheetName val="A-SU-013"/>
      <sheetName val="A-SU-014"/>
      <sheetName val="A-SU-015"/>
      <sheetName val="A-SU-016"/>
      <sheetName val="A-SU-017"/>
      <sheetName val="A-SU-018"/>
      <sheetName val="A-SU-019"/>
      <sheetName val="A-SU-020"/>
      <sheetName val="A-SU-021"/>
      <sheetName val="A-SU-022"/>
      <sheetName val="A-SU-023"/>
      <sheetName val="A-SU-024"/>
      <sheetName val="A-SU-025"/>
      <sheetName val="A-SU-026"/>
      <sheetName val="A-SU-027"/>
      <sheetName val="A-SU-028"/>
      <sheetName val="A-SU-029"/>
      <sheetName val="A-SU-030"/>
      <sheetName val="A-SU-031"/>
      <sheetName val="A-SU-032"/>
      <sheetName val="A-SU-033"/>
      <sheetName val="A-SU-034"/>
      <sheetName val="A-SU-035"/>
      <sheetName val="A-SU-036"/>
      <sheetName val="A-SU-037"/>
      <sheetName val="A-SU-038"/>
      <sheetName val="A-SU-039"/>
      <sheetName val="A-SU-040"/>
      <sheetName val="A-SU-041"/>
      <sheetName val="A-SU-042"/>
      <sheetName val="A-SU-043"/>
      <sheetName val="A-SU-044"/>
      <sheetName val="A-SU-045"/>
      <sheetName val="A-SU-046"/>
      <sheetName val="A-SU-047"/>
      <sheetName val="A-SU-048"/>
      <sheetName val="A-SU-049"/>
      <sheetName val="A-SU-050"/>
      <sheetName val="A-SU-051"/>
      <sheetName val="A-SU-052"/>
      <sheetName val="A-SU-053"/>
      <sheetName val="A-SU-054"/>
      <sheetName val="A-SU-055"/>
      <sheetName val="A-SU-056"/>
      <sheetName val="A-SU-057"/>
      <sheetName val="A-SU-058"/>
      <sheetName val="A-SU-059"/>
      <sheetName val="A-SU-060"/>
      <sheetName val="A-SU-061"/>
      <sheetName val="-062"/>
      <sheetName val="-063"/>
      <sheetName val="-064"/>
      <sheetName val="-065"/>
      <sheetName val="-066"/>
      <sheetName val="-067"/>
      <sheetName val="-068"/>
      <sheetName val="-069"/>
      <sheetName val="Plan1"/>
    </sheetNames>
    <sheetDataSet>
      <sheetData sheetId="0">
        <row r="7">
          <cell r="C7">
            <v>61</v>
          </cell>
          <cell r="M7">
            <v>13.114754098360656</v>
          </cell>
          <cell r="O7">
            <v>9.8360655737704921</v>
          </cell>
        </row>
        <row r="11">
          <cell r="E11">
            <v>248.68852459016392</v>
          </cell>
          <cell r="K11">
            <v>187.45901639344262</v>
          </cell>
          <cell r="P11">
            <v>436.14754098360652</v>
          </cell>
        </row>
        <row r="16">
          <cell r="C16">
            <v>23.83606557377049</v>
          </cell>
          <cell r="F16">
            <v>54.950819672131146</v>
          </cell>
          <cell r="I16">
            <v>228.88524590163934</v>
          </cell>
          <cell r="L16">
            <v>21.42622950819672</v>
          </cell>
          <cell r="O16">
            <v>23</v>
          </cell>
        </row>
        <row r="21">
          <cell r="X21">
            <v>19.672131147540984</v>
          </cell>
        </row>
        <row r="22">
          <cell r="X22">
            <v>40.983606557377051</v>
          </cell>
        </row>
        <row r="23">
          <cell r="X23">
            <v>27.868852459016395</v>
          </cell>
        </row>
        <row r="24">
          <cell r="X24">
            <v>9.8360655737704921</v>
          </cell>
        </row>
        <row r="25">
          <cell r="X25">
            <v>1.639344262295082</v>
          </cell>
        </row>
        <row r="29">
          <cell r="X29">
            <v>3.278688524590164</v>
          </cell>
        </row>
        <row r="30">
          <cell r="X30">
            <v>13.114754098360656</v>
          </cell>
        </row>
        <row r="31">
          <cell r="X31">
            <v>22.950819672131146</v>
          </cell>
        </row>
        <row r="32">
          <cell r="X32">
            <v>47.540983606557376</v>
          </cell>
        </row>
        <row r="33">
          <cell r="X33">
            <v>13.114754098360656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36.065573770491802</v>
          </cell>
        </row>
        <row r="41">
          <cell r="X41">
            <v>1.639344262295082</v>
          </cell>
        </row>
        <row r="42">
          <cell r="X42">
            <v>62.295081967213115</v>
          </cell>
        </row>
        <row r="46">
          <cell r="X46">
            <v>13.114754098360656</v>
          </cell>
        </row>
        <row r="47">
          <cell r="X47">
            <v>34.42622950819672</v>
          </cell>
        </row>
        <row r="48">
          <cell r="X48">
            <v>1.639344262295082</v>
          </cell>
        </row>
        <row r="49">
          <cell r="X49">
            <v>18.032786885245901</v>
          </cell>
        </row>
        <row r="50">
          <cell r="X50">
            <v>32.786885245901637</v>
          </cell>
        </row>
        <row r="54">
          <cell r="X54">
            <v>19.672131147540984</v>
          </cell>
        </row>
        <row r="55">
          <cell r="X55">
            <v>0</v>
          </cell>
        </row>
        <row r="56">
          <cell r="X56">
            <v>26.229508196721312</v>
          </cell>
        </row>
        <row r="57">
          <cell r="X57">
            <v>3.278688524590164</v>
          </cell>
        </row>
        <row r="58">
          <cell r="X58">
            <v>45.901639344262293</v>
          </cell>
        </row>
        <row r="59">
          <cell r="X59">
            <v>4.918032786885246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BSU"/>
      <sheetName val="GRAFICOS B-EX"/>
      <sheetName val="B-SU-001"/>
      <sheetName val="B-SU-002"/>
      <sheetName val="B-SU-003"/>
      <sheetName val="B-SU-004"/>
      <sheetName val="B-SU-005"/>
      <sheetName val="B-SU-006"/>
      <sheetName val="B-SU-007"/>
      <sheetName val="B-SU-008"/>
      <sheetName val="B-SU-009"/>
      <sheetName val="B-SU-010"/>
      <sheetName val="B-SU-011"/>
      <sheetName val="B-SU-012"/>
      <sheetName val="B-SU-013"/>
      <sheetName val="B-SU-014"/>
      <sheetName val="B-SU-015"/>
      <sheetName val="B-SU-016"/>
      <sheetName val="B-SU-017"/>
      <sheetName val="B-SU-018"/>
      <sheetName val="B-SU-019"/>
      <sheetName val="B-SU-020"/>
      <sheetName val="B-SU-021"/>
      <sheetName val="B-SU-022"/>
      <sheetName val="B-SU-023"/>
      <sheetName val="B-SU-024"/>
      <sheetName val="B-SU-025"/>
      <sheetName val="B-SU-026"/>
      <sheetName val="B-SU-027"/>
      <sheetName val="B-SU-028"/>
      <sheetName val="B-SU-029"/>
      <sheetName val="B-SU-030"/>
      <sheetName val="B-SU-031"/>
      <sheetName val="B-SU-032"/>
      <sheetName val="B-SU-033"/>
      <sheetName val="B-SU-034"/>
      <sheetName val="B-SU-035"/>
      <sheetName val="B-SU-036"/>
      <sheetName val="B-SU-037"/>
      <sheetName val="B-SU-038"/>
      <sheetName val="B-SU-039"/>
      <sheetName val="B-SU-040"/>
      <sheetName val="B-SU-041"/>
      <sheetName val="B-SU-042"/>
      <sheetName val="B-SU-043"/>
      <sheetName val="B-SU-044"/>
      <sheetName val="B-SU-045"/>
      <sheetName val="B-SU-046"/>
      <sheetName val="B-SU-047"/>
      <sheetName val="B-SU-048"/>
      <sheetName val="B-SU-049"/>
      <sheetName val="B-SU-050"/>
      <sheetName val="B-SU-051"/>
      <sheetName val="B-SU-052"/>
      <sheetName val="B-SU-053"/>
      <sheetName val="B-SU-054"/>
      <sheetName val="B-SU-055"/>
      <sheetName val="B-SU-056"/>
      <sheetName val="B-SU-057"/>
      <sheetName val="B-SU-058"/>
      <sheetName val="B-SU-059"/>
      <sheetName val="B-SU-060"/>
      <sheetName val="B-SU-061"/>
      <sheetName val="B-EX-062"/>
      <sheetName val="B-EX-063"/>
      <sheetName val="B-EX-064"/>
      <sheetName val="B-EX-065"/>
      <sheetName val="B-EX-066"/>
      <sheetName val="B-EX-067"/>
      <sheetName val="B-EX-068"/>
      <sheetName val="B-EX-069"/>
      <sheetName val="Plan1"/>
    </sheetNames>
    <sheetDataSet>
      <sheetData sheetId="0">
        <row r="7">
          <cell r="C7">
            <v>55</v>
          </cell>
          <cell r="M7">
            <v>1.0909090909090908</v>
          </cell>
          <cell r="O7">
            <v>32.727272727272727</v>
          </cell>
        </row>
        <row r="11">
          <cell r="E11">
            <v>153.25454545454545</v>
          </cell>
          <cell r="K11">
            <v>59.454545454545453</v>
          </cell>
          <cell r="P11">
            <v>212.70909090909089</v>
          </cell>
        </row>
        <row r="16">
          <cell r="C16">
            <v>22.345454545454544</v>
          </cell>
          <cell r="F16">
            <v>40.672727272727272</v>
          </cell>
          <cell r="I16">
            <v>143.12727272727273</v>
          </cell>
          <cell r="L16">
            <v>19.890909090909091</v>
          </cell>
          <cell r="O16">
            <v>7.581818181818182</v>
          </cell>
        </row>
        <row r="21">
          <cell r="X21">
            <v>5.4545454545454541</v>
          </cell>
        </row>
        <row r="22">
          <cell r="X22">
            <v>25.454545454545453</v>
          </cell>
        </row>
        <row r="23">
          <cell r="X23">
            <v>45.454545454545453</v>
          </cell>
        </row>
        <row r="24">
          <cell r="X24">
            <v>23.636363636363637</v>
          </cell>
        </row>
        <row r="25">
          <cell r="X25">
            <v>0</v>
          </cell>
        </row>
        <row r="29">
          <cell r="X29">
            <v>0</v>
          </cell>
        </row>
        <row r="30">
          <cell r="W30">
            <v>1</v>
          </cell>
        </row>
        <row r="31">
          <cell r="W31">
            <v>11</v>
          </cell>
        </row>
        <row r="32">
          <cell r="W32">
            <v>26</v>
          </cell>
        </row>
        <row r="33">
          <cell r="W33">
            <v>17</v>
          </cell>
        </row>
        <row r="38">
          <cell r="X38">
            <v>5.4545454545454541</v>
          </cell>
        </row>
        <row r="39">
          <cell r="X39">
            <v>34.545454545454547</v>
          </cell>
        </row>
        <row r="40">
          <cell r="X40">
            <v>34.545454545454547</v>
          </cell>
        </row>
        <row r="41">
          <cell r="X41">
            <v>25.454545454545453</v>
          </cell>
        </row>
        <row r="42">
          <cell r="X42">
            <v>0</v>
          </cell>
        </row>
        <row r="46">
          <cell r="X46">
            <v>3.6363636363636362</v>
          </cell>
        </row>
        <row r="47">
          <cell r="X47">
            <v>5.4545454545454541</v>
          </cell>
        </row>
        <row r="48">
          <cell r="X48">
            <v>12.727272727272727</v>
          </cell>
        </row>
        <row r="49">
          <cell r="X49">
            <v>74.545454545454547</v>
          </cell>
        </row>
        <row r="50">
          <cell r="X50">
            <v>3.6363636363636362</v>
          </cell>
        </row>
        <row r="54">
          <cell r="X54">
            <v>5.4545454545454541</v>
          </cell>
        </row>
        <row r="55">
          <cell r="X55">
            <v>0</v>
          </cell>
        </row>
        <row r="56">
          <cell r="X56">
            <v>38.18181818181818</v>
          </cell>
        </row>
        <row r="57">
          <cell r="X57">
            <v>43.636363636363633</v>
          </cell>
        </row>
        <row r="58">
          <cell r="X58">
            <v>7.2727272727272725</v>
          </cell>
        </row>
        <row r="59">
          <cell r="X59">
            <v>5.4545454545454541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AHU"/>
      <sheetName val="GRAFICOS A-HU"/>
      <sheetName val="A-HU-001"/>
      <sheetName val="A-HU-002"/>
      <sheetName val="A-HU-003"/>
      <sheetName val="A-HU-004"/>
      <sheetName val="A-HU-005"/>
      <sheetName val="A-HU-006"/>
      <sheetName val="A-HU-007"/>
      <sheetName val="A-HU-008"/>
      <sheetName val="A-HU-009"/>
      <sheetName val="A-HU-010"/>
      <sheetName val="A-HU-011"/>
      <sheetName val="A-HU-012"/>
      <sheetName val="A-HU-013"/>
      <sheetName val="A-HU-014"/>
      <sheetName val="A-HU-015"/>
      <sheetName val="A-HU-016"/>
      <sheetName val="A-HU-017"/>
      <sheetName val="A-HU-018"/>
      <sheetName val="A-HU-019"/>
      <sheetName val="A-HU-020"/>
      <sheetName val="A-HU-021"/>
      <sheetName val="A-HU-022"/>
      <sheetName val="A-HU-023"/>
      <sheetName val="A-HU-024"/>
      <sheetName val="A-HU-025"/>
      <sheetName val="A-HU-026"/>
      <sheetName val="A-HU-027"/>
      <sheetName val="A-HU-028"/>
      <sheetName val="A-HU-029"/>
      <sheetName val="A-HU-030"/>
      <sheetName val="A-HU-031"/>
      <sheetName val="A-HU-032"/>
      <sheetName val="A-HU-033"/>
      <sheetName val="A-HU-034"/>
      <sheetName val="A-HU-035"/>
      <sheetName val="A-HU-036"/>
      <sheetName val="A-HU-037"/>
      <sheetName val="A-HU-038"/>
      <sheetName val="A-HU-039"/>
      <sheetName val="A-HU-040"/>
      <sheetName val="A-HU-041"/>
      <sheetName val="A-HU-042"/>
      <sheetName val="A-HU-043"/>
      <sheetName val="A-HU-044"/>
      <sheetName val="A-HU-045"/>
      <sheetName val="A-HU-046"/>
      <sheetName val="A-HU-047"/>
      <sheetName val="A-HU-048"/>
      <sheetName val="A-HU-049"/>
      <sheetName val="-050"/>
      <sheetName val="-051"/>
      <sheetName val="-052"/>
      <sheetName val="-053"/>
      <sheetName val="-054"/>
      <sheetName val="-055"/>
      <sheetName val="-056"/>
      <sheetName val="-057"/>
      <sheetName val="-058"/>
      <sheetName val="-059"/>
      <sheetName val="-060"/>
      <sheetName val="-061"/>
      <sheetName val="-062"/>
      <sheetName val="-063"/>
      <sheetName val="-064"/>
      <sheetName val="-065"/>
      <sheetName val="-066"/>
      <sheetName val="-067"/>
      <sheetName val="-068"/>
      <sheetName val="-069"/>
      <sheetName val="Plan1"/>
    </sheetNames>
    <sheetDataSet>
      <sheetData sheetId="0">
        <row r="7">
          <cell r="M7">
            <v>87.755102040816325</v>
          </cell>
          <cell r="O7">
            <v>2.0408163265306123</v>
          </cell>
        </row>
        <row r="11">
          <cell r="E11">
            <v>111.40816326530613</v>
          </cell>
          <cell r="K11">
            <v>172.85714285714286</v>
          </cell>
          <cell r="P11">
            <v>284.26530612244898</v>
          </cell>
        </row>
        <row r="16">
          <cell r="C16">
            <v>20.632653061224488</v>
          </cell>
          <cell r="F16">
            <v>46.510204081632651</v>
          </cell>
          <cell r="I16">
            <v>63.510204081632651</v>
          </cell>
          <cell r="L16">
            <v>10.63265306122449</v>
          </cell>
          <cell r="O16">
            <v>19.938775510204081</v>
          </cell>
        </row>
        <row r="21">
          <cell r="X21">
            <v>14.285714285714286</v>
          </cell>
        </row>
        <row r="22">
          <cell r="X22">
            <v>44.897959183673471</v>
          </cell>
        </row>
        <row r="23">
          <cell r="X23">
            <v>36.734693877551024</v>
          </cell>
        </row>
        <row r="24">
          <cell r="X24">
            <v>4.0816326530612246</v>
          </cell>
        </row>
        <row r="25">
          <cell r="X25">
            <v>0</v>
          </cell>
        </row>
        <row r="29">
          <cell r="X29">
            <v>14.285714285714286</v>
          </cell>
        </row>
        <row r="30">
          <cell r="X30">
            <v>32.653061224489797</v>
          </cell>
        </row>
        <row r="31">
          <cell r="X31">
            <v>44.897959183673471</v>
          </cell>
        </row>
        <row r="32">
          <cell r="X32">
            <v>8.1632653061224492</v>
          </cell>
        </row>
        <row r="33">
          <cell r="X33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30.612244897959183</v>
          </cell>
        </row>
        <row r="41">
          <cell r="X41">
            <v>2.0408163265306123</v>
          </cell>
        </row>
        <row r="42">
          <cell r="X42">
            <v>67.34693877551021</v>
          </cell>
        </row>
        <row r="46">
          <cell r="X46">
            <v>6.1224489795918364</v>
          </cell>
        </row>
        <row r="47">
          <cell r="X47">
            <v>44.897959183673471</v>
          </cell>
        </row>
        <row r="48">
          <cell r="X48">
            <v>0</v>
          </cell>
        </row>
        <row r="49">
          <cell r="X49">
            <v>16.326530612244898</v>
          </cell>
        </row>
        <row r="50">
          <cell r="X50">
            <v>32.653061224489797</v>
          </cell>
        </row>
        <row r="54">
          <cell r="X54">
            <v>42.857142857142854</v>
          </cell>
        </row>
        <row r="55">
          <cell r="X55">
            <v>0</v>
          </cell>
        </row>
        <row r="56">
          <cell r="X56">
            <v>46.938775510204081</v>
          </cell>
        </row>
        <row r="57">
          <cell r="X57">
            <v>0</v>
          </cell>
        </row>
        <row r="58">
          <cell r="X58">
            <v>6.1224489795918364</v>
          </cell>
        </row>
        <row r="59">
          <cell r="X59">
            <v>4.0816326530612246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workbookViewId="0">
      <selection activeCell="J5" sqref="J5"/>
    </sheetView>
  </sheetViews>
  <sheetFormatPr defaultRowHeight="15" x14ac:dyDescent="0.25"/>
  <cols>
    <col min="1" max="1" width="9.140625" style="1"/>
    <col min="2" max="2" width="19.7109375" style="1" customWidth="1"/>
    <col min="3" max="3" width="29.140625" style="1" customWidth="1"/>
    <col min="4" max="4" width="10.5703125" style="1" customWidth="1"/>
    <col min="5" max="6" width="9.140625" style="1"/>
    <col min="7" max="14" width="9.7109375" style="1" customWidth="1"/>
    <col min="15" max="16384" width="9.140625" style="1"/>
  </cols>
  <sheetData>
    <row r="1" spans="2:14" x14ac:dyDescent="0.25">
      <c r="B1" s="13" t="s">
        <v>0</v>
      </c>
    </row>
    <row r="2" spans="2:14" x14ac:dyDescent="0.25">
      <c r="B2" s="13" t="s">
        <v>1</v>
      </c>
    </row>
    <row r="3" spans="2:14" ht="9" customHeight="1" x14ac:dyDescent="0.25">
      <c r="B3" s="13"/>
    </row>
    <row r="4" spans="2:14" x14ac:dyDescent="0.25">
      <c r="B4" s="13" t="s">
        <v>60</v>
      </c>
    </row>
    <row r="5" spans="2:14" ht="15.75" thickBot="1" x14ac:dyDescent="0.3"/>
    <row r="6" spans="2:14" ht="15.75" thickBot="1" x14ac:dyDescent="0.3">
      <c r="D6" s="14" t="s">
        <v>57</v>
      </c>
      <c r="E6" s="77" t="s">
        <v>52</v>
      </c>
      <c r="F6" s="78"/>
      <c r="G6" s="79" t="s">
        <v>53</v>
      </c>
      <c r="H6" s="79"/>
      <c r="I6" s="77" t="s">
        <v>54</v>
      </c>
      <c r="J6" s="78"/>
      <c r="K6" s="79" t="s">
        <v>55</v>
      </c>
      <c r="L6" s="79"/>
      <c r="M6" s="77" t="s">
        <v>56</v>
      </c>
      <c r="N6" s="78"/>
    </row>
    <row r="7" spans="2:14" ht="15.75" thickBot="1" x14ac:dyDescent="0.3">
      <c r="B7" s="77" t="s">
        <v>51</v>
      </c>
      <c r="C7" s="78"/>
      <c r="D7" s="24" t="s">
        <v>50</v>
      </c>
      <c r="E7" s="23" t="s">
        <v>40</v>
      </c>
      <c r="F7" s="22" t="s">
        <v>41</v>
      </c>
      <c r="G7" s="25" t="s">
        <v>42</v>
      </c>
      <c r="H7" s="26" t="s">
        <v>46</v>
      </c>
      <c r="I7" s="23" t="s">
        <v>43</v>
      </c>
      <c r="J7" s="22" t="s">
        <v>47</v>
      </c>
      <c r="K7" s="25" t="s">
        <v>44</v>
      </c>
      <c r="L7" s="26" t="s">
        <v>48</v>
      </c>
      <c r="M7" s="23" t="s">
        <v>45</v>
      </c>
      <c r="N7" s="22" t="s">
        <v>59</v>
      </c>
    </row>
    <row r="8" spans="2:14" x14ac:dyDescent="0.25">
      <c r="B8" s="80" t="s">
        <v>2</v>
      </c>
      <c r="C8" s="3" t="s">
        <v>3</v>
      </c>
      <c r="D8" s="33">
        <f>(E8+F8)/2</f>
        <v>235.10664677161128</v>
      </c>
      <c r="E8" s="45">
        <f>(G8+I8+K8+M8)/4</f>
        <v>293.80910403240614</v>
      </c>
      <c r="F8" s="70">
        <f>(H8+J8+L8+N8)/4</f>
        <v>176.40418951081642</v>
      </c>
      <c r="G8" s="41">
        <f>'[1]COL ASA'!$P$11</f>
        <v>198.52727272727273</v>
      </c>
      <c r="H8" s="15">
        <f>[2]COLBSA!$P$11</f>
        <v>212.66129032258064</v>
      </c>
      <c r="I8" s="54">
        <f>[3]COLAEX!$P$11</f>
        <v>256.2962962962963</v>
      </c>
      <c r="J8" s="8">
        <f>[4]COLBEX!$P$11</f>
        <v>130.24637681159422</v>
      </c>
      <c r="K8" s="41">
        <f>[5]COLASU!$P$11</f>
        <v>436.14754098360652</v>
      </c>
      <c r="L8" s="15">
        <f>[6]COLBSU!$P$11</f>
        <v>212.70909090909089</v>
      </c>
      <c r="M8" s="54">
        <f>[7]COLAHU!$P$11</f>
        <v>284.26530612244898</v>
      </c>
      <c r="N8" s="8">
        <v>150</v>
      </c>
    </row>
    <row r="9" spans="2:14" x14ac:dyDescent="0.25">
      <c r="B9" s="81"/>
      <c r="C9" s="4" t="s">
        <v>4</v>
      </c>
      <c r="D9" s="34">
        <f t="shared" ref="D9:D43" si="0">(E9+F9)/2</f>
        <v>116.77872260080288</v>
      </c>
      <c r="E9" s="46">
        <f t="shared" ref="E9:E43" si="1">(G9+I9+K9+M9)/4</f>
        <v>153.6079960416026</v>
      </c>
      <c r="F9" s="71">
        <f t="shared" ref="F9:F43" si="2">(H9+J9+L9+N9)/4</f>
        <v>79.949449160003155</v>
      </c>
      <c r="G9" s="42">
        <f>'[1]COL ASA'!$K$11</f>
        <v>118.74545454545455</v>
      </c>
      <c r="H9" s="18">
        <f>[2]COLBSA!$K$11</f>
        <v>102.01612903225806</v>
      </c>
      <c r="I9" s="58">
        <f>[3]COLAEX!$K$11</f>
        <v>135.37037037037038</v>
      </c>
      <c r="J9" s="9">
        <f>[4]COLBEX!$K$11</f>
        <v>72.898550724637687</v>
      </c>
      <c r="K9" s="42">
        <f>[5]COLASU!$K$11</f>
        <v>187.45901639344262</v>
      </c>
      <c r="L9" s="16">
        <f>[6]COLBSU!$K$11</f>
        <v>59.454545454545453</v>
      </c>
      <c r="M9" s="58">
        <f>[7]COLAHU!$K$11</f>
        <v>172.85714285714286</v>
      </c>
      <c r="N9" s="9">
        <v>85.428571428571431</v>
      </c>
    </row>
    <row r="10" spans="2:14" ht="15.75" thickBot="1" x14ac:dyDescent="0.3">
      <c r="B10" s="82"/>
      <c r="C10" s="5" t="s">
        <v>5</v>
      </c>
      <c r="D10" s="35">
        <f t="shared" si="0"/>
        <v>118.3279241708084</v>
      </c>
      <c r="E10" s="47">
        <f t="shared" si="1"/>
        <v>140.20110799080354</v>
      </c>
      <c r="F10" s="72">
        <f t="shared" si="2"/>
        <v>96.454740350813267</v>
      </c>
      <c r="G10" s="43">
        <f>'[1]COL ASA'!$E$11</f>
        <v>79.781818181818181</v>
      </c>
      <c r="H10" s="17">
        <f>[2]COLBSA!$E$11</f>
        <v>110.64516129032258</v>
      </c>
      <c r="I10" s="59">
        <f>[3]COLAEX!$E$11</f>
        <v>120.92592592592592</v>
      </c>
      <c r="J10" s="10">
        <f>[4]COLBEX!$E$11</f>
        <v>57.347826086956523</v>
      </c>
      <c r="K10" s="76">
        <f>[5]COLASU!$E$11</f>
        <v>248.68852459016392</v>
      </c>
      <c r="L10" s="17">
        <f>[6]COLBSU!$E$11</f>
        <v>153.25454545454545</v>
      </c>
      <c r="M10" s="59">
        <f>[7]COLAHU!$E$11</f>
        <v>111.40816326530613</v>
      </c>
      <c r="N10" s="10">
        <v>64.571428571428569</v>
      </c>
    </row>
    <row r="11" spans="2:14" x14ac:dyDescent="0.25">
      <c r="B11" s="83" t="s">
        <v>9</v>
      </c>
      <c r="C11" s="3" t="s">
        <v>8</v>
      </c>
      <c r="D11" s="33">
        <f t="shared" si="0"/>
        <v>20.540151902047945</v>
      </c>
      <c r="E11" s="45">
        <f t="shared" si="1"/>
        <v>21.581489423058507</v>
      </c>
      <c r="F11" s="70">
        <f t="shared" si="2"/>
        <v>19.498814381037384</v>
      </c>
      <c r="G11" s="44">
        <f>'[1]COL ASA'!$C$16</f>
        <v>20.709090909090911</v>
      </c>
      <c r="H11" s="19">
        <f>[2]COLBSA!$C$16</f>
        <v>19.741935483870968</v>
      </c>
      <c r="I11" s="60">
        <f>[3]COLAEX!$C$16</f>
        <v>21.148148148148149</v>
      </c>
      <c r="J11" s="11">
        <f>[4]COLBEX!$C$16</f>
        <v>17.55072463768116</v>
      </c>
      <c r="K11" s="44">
        <f>[5]COLASU!$C$16</f>
        <v>23.83606557377049</v>
      </c>
      <c r="L11" s="19">
        <f>[6]COLBSU!$C$16</f>
        <v>22.345454545454544</v>
      </c>
      <c r="M11" s="60">
        <f>[7]COLAHU!$C$16</f>
        <v>20.632653061224488</v>
      </c>
      <c r="N11" s="11">
        <v>18.357142857142858</v>
      </c>
    </row>
    <row r="12" spans="2:14" x14ac:dyDescent="0.25">
      <c r="B12" s="84"/>
      <c r="C12" s="4" t="s">
        <v>10</v>
      </c>
      <c r="D12" s="34">
        <f t="shared" si="0"/>
        <v>39.367768435865145</v>
      </c>
      <c r="E12" s="46">
        <f t="shared" si="1"/>
        <v>45.9640774872625</v>
      </c>
      <c r="F12" s="71">
        <f t="shared" si="2"/>
        <v>32.771459384467796</v>
      </c>
      <c r="G12" s="42">
        <f>'[1]COL ASA'!$F$16</f>
        <v>35.654545454545456</v>
      </c>
      <c r="H12" s="16">
        <f>[2]COLBSA!$F$16</f>
        <v>33.112903225806448</v>
      </c>
      <c r="I12" s="58">
        <f>[3]COLAEX!$F$16</f>
        <v>46.74074074074074</v>
      </c>
      <c r="J12" s="12">
        <f>[4]COLBEX!$F$16</f>
        <v>26.014492753623188</v>
      </c>
      <c r="K12" s="42">
        <f>[5]COLASU!$F$16</f>
        <v>54.950819672131146</v>
      </c>
      <c r="L12" s="16">
        <f>[6]COLBSU!$F$16</f>
        <v>40.672727272727272</v>
      </c>
      <c r="M12" s="58">
        <f>[7]COLAHU!$F$16</f>
        <v>46.510204081632651</v>
      </c>
      <c r="N12" s="9">
        <v>31.285714285714285</v>
      </c>
    </row>
    <row r="13" spans="2:14" ht="15.75" thickBot="1" x14ac:dyDescent="0.3">
      <c r="B13" s="85"/>
      <c r="C13" s="5" t="s">
        <v>11</v>
      </c>
      <c r="D13" s="35">
        <f t="shared" si="0"/>
        <v>90.297427776340299</v>
      </c>
      <c r="E13" s="47">
        <f t="shared" si="1"/>
        <v>97.50610155305705</v>
      </c>
      <c r="F13" s="72">
        <f t="shared" si="2"/>
        <v>83.088753999623563</v>
      </c>
      <c r="G13" s="43">
        <f>'[1]COL ASA'!$I$16</f>
        <v>36.036363636363639</v>
      </c>
      <c r="H13" s="7">
        <f>[2]COLBSA!$I$16</f>
        <v>108</v>
      </c>
      <c r="I13" s="59">
        <f>[3]COLAEX!$I$16</f>
        <v>61.592592592592595</v>
      </c>
      <c r="J13" s="10">
        <f>[4]COLBEX!$I$16</f>
        <v>71.94202898550725</v>
      </c>
      <c r="K13" s="43">
        <f>[5]COLASU!$I$16</f>
        <v>228.88524590163934</v>
      </c>
      <c r="L13" s="17">
        <f>[6]COLBSU!$I$16</f>
        <v>143.12727272727273</v>
      </c>
      <c r="M13" s="59">
        <f>[7]COLAHU!$I$16</f>
        <v>63.510204081632651</v>
      </c>
      <c r="N13" s="10">
        <v>9.2857142857142865</v>
      </c>
    </row>
    <row r="14" spans="2:14" x14ac:dyDescent="0.25">
      <c r="B14" s="80" t="s">
        <v>49</v>
      </c>
      <c r="C14" s="3" t="s">
        <v>13</v>
      </c>
      <c r="D14" s="33">
        <f t="shared" si="0"/>
        <v>16.194458756610587</v>
      </c>
      <c r="E14" s="45">
        <f t="shared" si="1"/>
        <v>13.631218958853619</v>
      </c>
      <c r="F14" s="70">
        <f t="shared" si="2"/>
        <v>18.757698554367558</v>
      </c>
      <c r="G14" s="44">
        <f>'[1]COL ASA'!$L$16</f>
        <v>12.836363636363636</v>
      </c>
      <c r="H14" s="19">
        <f>[2]COLBSA!$L$16</f>
        <v>23.725806451612904</v>
      </c>
      <c r="I14" s="60">
        <f>[3]COLAEX!$L$16</f>
        <v>9.6296296296296298</v>
      </c>
      <c r="J14" s="11">
        <f>[4]COLBEX!$L$16</f>
        <v>9.9855072463768124</v>
      </c>
      <c r="K14" s="44">
        <f>[5]COLASU!$L$16</f>
        <v>21.42622950819672</v>
      </c>
      <c r="L14" s="19">
        <f>[6]COLBSU!$L$16</f>
        <v>19.890909090909091</v>
      </c>
      <c r="M14" s="60">
        <f>[7]COLAHU!$L$16</f>
        <v>10.63265306122449</v>
      </c>
      <c r="N14" s="11">
        <v>21.428571428571427</v>
      </c>
    </row>
    <row r="15" spans="2:14" ht="15.75" thickBot="1" x14ac:dyDescent="0.3">
      <c r="B15" s="82"/>
      <c r="C15" s="5" t="s">
        <v>12</v>
      </c>
      <c r="D15" s="35">
        <f t="shared" si="0"/>
        <v>18.943102625611139</v>
      </c>
      <c r="E15" s="47">
        <f t="shared" si="1"/>
        <v>23.260619803476946</v>
      </c>
      <c r="F15" s="72">
        <f t="shared" si="2"/>
        <v>14.625585447745333</v>
      </c>
      <c r="G15" s="6">
        <f>'[1]COL ASA'!$O$16</f>
        <v>25.4</v>
      </c>
      <c r="H15" s="17">
        <f>[2]COLBSA!$O$16</f>
        <v>17.64516129032258</v>
      </c>
      <c r="I15" s="59">
        <f>[3]COLAEX!$O$16</f>
        <v>24.703703703703702</v>
      </c>
      <c r="J15" s="10">
        <f>[4]COLBEX!$O$16</f>
        <v>17.275362318840578</v>
      </c>
      <c r="K15" s="43">
        <f>[5]COLASU!$O$16</f>
        <v>23</v>
      </c>
      <c r="L15" s="17">
        <f>[6]COLBSU!$O$16</f>
        <v>7.581818181818182</v>
      </c>
      <c r="M15" s="59">
        <f>[7]COLAHU!$O$16</f>
        <v>19.938775510204081</v>
      </c>
      <c r="N15" s="2">
        <v>16</v>
      </c>
    </row>
    <row r="16" spans="2:14" x14ac:dyDescent="0.25">
      <c r="B16" s="80" t="s">
        <v>62</v>
      </c>
      <c r="C16" s="3" t="s">
        <v>6</v>
      </c>
      <c r="D16" s="36">
        <f t="shared" si="0"/>
        <v>32.262526464405106</v>
      </c>
      <c r="E16" s="48">
        <f t="shared" si="1"/>
        <v>30.738667738497949</v>
      </c>
      <c r="F16" s="73">
        <f t="shared" si="2"/>
        <v>33.786385190312259</v>
      </c>
      <c r="G16" s="65">
        <v>7.27</v>
      </c>
      <c r="H16" s="27">
        <f>[2]COLBSA!$M$7</f>
        <v>19.35483870967742</v>
      </c>
      <c r="I16" s="64">
        <f>[3]COLAEX!$M$7</f>
        <v>14.814814814814815</v>
      </c>
      <c r="J16" s="29">
        <f>[4]COLBEX!$M$7</f>
        <v>28.985507246376812</v>
      </c>
      <c r="K16" s="50">
        <f>[5]COLASU!$M$7</f>
        <v>13.114754098360656</v>
      </c>
      <c r="L16" s="27">
        <f>[6]COLBSU!$M$7</f>
        <v>1.0909090909090908</v>
      </c>
      <c r="M16" s="61">
        <f>[7]COLAHU!$M$7</f>
        <v>87.755102040816325</v>
      </c>
      <c r="N16" s="28">
        <v>85.714285714285708</v>
      </c>
    </row>
    <row r="17" spans="2:14" ht="15.75" thickBot="1" x14ac:dyDescent="0.3">
      <c r="B17" s="82"/>
      <c r="C17" s="5" t="s">
        <v>7</v>
      </c>
      <c r="D17" s="37">
        <f t="shared" si="0"/>
        <v>20.429827128783632</v>
      </c>
      <c r="E17" s="49">
        <f t="shared" si="1"/>
        <v>5.2576464010012023</v>
      </c>
      <c r="F17" s="74">
        <f t="shared" si="2"/>
        <v>35.602007856566061</v>
      </c>
      <c r="G17" s="66">
        <v>5.45</v>
      </c>
      <c r="H17" s="30">
        <f>[2]COLBSA!$O$7</f>
        <v>40.322580645161288</v>
      </c>
      <c r="I17" s="55">
        <f>[3]COLAEX!$O$7</f>
        <v>3.7037037037037037</v>
      </c>
      <c r="J17" s="31">
        <f>[4]COLBEX!$O$7</f>
        <v>55.072463768115945</v>
      </c>
      <c r="K17" s="51">
        <f>[5]COLASU!$O$7</f>
        <v>9.8360655737704921</v>
      </c>
      <c r="L17" s="30">
        <f>[6]COLBSU!$O$7</f>
        <v>32.727272727272727</v>
      </c>
      <c r="M17" s="55">
        <f>[7]COLAHU!$O$7</f>
        <v>2.0408163265306123</v>
      </c>
      <c r="N17" s="31">
        <v>14.285714285714286</v>
      </c>
    </row>
    <row r="18" spans="2:14" x14ac:dyDescent="0.25">
      <c r="B18" s="80" t="s">
        <v>67</v>
      </c>
      <c r="C18" s="3" t="s">
        <v>19</v>
      </c>
      <c r="D18" s="33">
        <f t="shared" si="0"/>
        <v>12.759835424689541</v>
      </c>
      <c r="E18" s="45">
        <f t="shared" si="1"/>
        <v>15.838912150387561</v>
      </c>
      <c r="F18" s="70">
        <f t="shared" si="2"/>
        <v>9.6807586989915198</v>
      </c>
      <c r="G18" s="67">
        <f>'[1]COL ASA'!$X$29</f>
        <v>27.272727272727273</v>
      </c>
      <c r="H18" s="19">
        <f>[2]COLBSA!$X$29</f>
        <v>11.290322580645162</v>
      </c>
      <c r="I18" s="56">
        <f>[3]COLAEX!$X$29</f>
        <v>18.518518518518519</v>
      </c>
      <c r="J18" s="11">
        <f>[4]COLBEX!$X$29</f>
        <v>20.289855072463769</v>
      </c>
      <c r="K18" s="44">
        <f>[5]COLASU!$X$29</f>
        <v>3.278688524590164</v>
      </c>
      <c r="L18" s="19">
        <f>[6]COLBSU!$X$29</f>
        <v>0</v>
      </c>
      <c r="M18" s="60">
        <f>[7]COLAHU!$X$29</f>
        <v>14.285714285714286</v>
      </c>
      <c r="N18" s="11">
        <v>7.1428571428571432</v>
      </c>
    </row>
    <row r="19" spans="2:14" x14ac:dyDescent="0.25">
      <c r="B19" s="81"/>
      <c r="C19" s="4" t="s">
        <v>20</v>
      </c>
      <c r="D19" s="34">
        <f t="shared" si="0"/>
        <v>22.04422214060013</v>
      </c>
      <c r="E19" s="46">
        <f t="shared" si="1"/>
        <v>22.906600295359077</v>
      </c>
      <c r="F19" s="71">
        <f t="shared" si="2"/>
        <v>21.181843985841184</v>
      </c>
      <c r="G19" s="68">
        <f>'[1]COL ASA'!$X$30</f>
        <v>23.636363636363637</v>
      </c>
      <c r="H19" s="16">
        <f>[2]COLBSA!$X$30</f>
        <v>16.129032258064516</v>
      </c>
      <c r="I19" s="57">
        <f>[3]COLAEX!$X$30</f>
        <v>22.222222222222221</v>
      </c>
      <c r="J19" s="9">
        <f>[4]COLBEX!$X$30</f>
        <v>31.884057971014492</v>
      </c>
      <c r="K19" s="42">
        <f>[5]COLASU!$X$30</f>
        <v>13.114754098360656</v>
      </c>
      <c r="L19" s="16">
        <f>[6]COLBSU!$W$30</f>
        <v>1</v>
      </c>
      <c r="M19" s="58">
        <f>[7]COLAHU!$X$30</f>
        <v>32.653061224489797</v>
      </c>
      <c r="N19" s="9">
        <v>35.714285714285715</v>
      </c>
    </row>
    <row r="20" spans="2:14" x14ac:dyDescent="0.25">
      <c r="B20" s="81"/>
      <c r="C20" s="4" t="s">
        <v>21</v>
      </c>
      <c r="D20" s="34">
        <f t="shared" si="0"/>
        <v>32.31195055266047</v>
      </c>
      <c r="E20" s="46">
        <f t="shared" si="1"/>
        <v>35.766908518664962</v>
      </c>
      <c r="F20" s="71">
        <f t="shared" si="2"/>
        <v>28.856992586655977</v>
      </c>
      <c r="G20" s="68">
        <f>'[1]COL ASA'!$X$31</f>
        <v>38.18181818181818</v>
      </c>
      <c r="H20" s="16">
        <f>[2]COLBSA!$X$31</f>
        <v>35.483870967741936</v>
      </c>
      <c r="I20" s="57">
        <f>[3]COLAEX!$X$31</f>
        <v>37.037037037037038</v>
      </c>
      <c r="J20" s="12">
        <f>[4]COLBEX!$X$31</f>
        <v>26.086956521739129</v>
      </c>
      <c r="K20" s="42">
        <f>[5]COLASU!$X$31</f>
        <v>22.950819672131146</v>
      </c>
      <c r="L20" s="16">
        <f>[6]COLBSU!$W$31</f>
        <v>11</v>
      </c>
      <c r="M20" s="58">
        <f>[7]COLAHU!$X$31</f>
        <v>44.897959183673471</v>
      </c>
      <c r="N20" s="9">
        <v>42.857142857142854</v>
      </c>
    </row>
    <row r="21" spans="2:14" x14ac:dyDescent="0.25">
      <c r="B21" s="81"/>
      <c r="C21" s="4" t="s">
        <v>22</v>
      </c>
      <c r="D21" s="34">
        <f t="shared" si="0"/>
        <v>20.971065609847386</v>
      </c>
      <c r="E21" s="46">
        <f t="shared" si="1"/>
        <v>19.902493204600933</v>
      </c>
      <c r="F21" s="71">
        <f t="shared" si="2"/>
        <v>22.039638015093836</v>
      </c>
      <c r="G21" s="68">
        <f>'[1]COL ASA'!$X$32</f>
        <v>9.0909090909090917</v>
      </c>
      <c r="H21" s="18">
        <f>[2]COLBSA!$X$32</f>
        <v>29.032258064516128</v>
      </c>
      <c r="I21" s="57">
        <f>[3]COLAEX!$X$32</f>
        <v>14.814814814814815</v>
      </c>
      <c r="J21" s="12">
        <f>[4]COLBEX!$X$32</f>
        <v>18.840579710144926</v>
      </c>
      <c r="K21" s="42">
        <f>[5]COLASU!$X$32</f>
        <v>47.540983606557376</v>
      </c>
      <c r="L21" s="16">
        <f>[6]COLBSU!$W$32</f>
        <v>26</v>
      </c>
      <c r="M21" s="58">
        <f>[7]COLAHU!$X$32</f>
        <v>8.1632653061224492</v>
      </c>
      <c r="N21" s="9">
        <v>14.285714285714286</v>
      </c>
    </row>
    <row r="22" spans="2:14" ht="15.75" thickBot="1" x14ac:dyDescent="0.3">
      <c r="B22" s="82"/>
      <c r="C22" s="5" t="s">
        <v>23</v>
      </c>
      <c r="D22" s="35">
        <f t="shared" si="0"/>
        <v>6.287926272202478</v>
      </c>
      <c r="E22" s="47">
        <f t="shared" si="1"/>
        <v>5.5850858309874702</v>
      </c>
      <c r="F22" s="72">
        <f t="shared" si="2"/>
        <v>6.9907667134174849</v>
      </c>
      <c r="G22" s="69">
        <f>'[1]COL ASA'!$X$33</f>
        <v>1.8181818181818181</v>
      </c>
      <c r="H22" s="17">
        <f>[2]COLBSA!$X$33</f>
        <v>8.064516129032258</v>
      </c>
      <c r="I22" s="63">
        <f>[3]COLAEX!$X$33</f>
        <v>7.4074074074074074</v>
      </c>
      <c r="J22" s="10">
        <f>[4]COLBEX!$X$33</f>
        <v>2.8985507246376812</v>
      </c>
      <c r="K22" s="43">
        <f>[5]COLASU!$X$33</f>
        <v>13.114754098360656</v>
      </c>
      <c r="L22" s="17">
        <f>[6]COLBSU!$W$33</f>
        <v>17</v>
      </c>
      <c r="M22" s="59">
        <f>[7]COLAHU!$X$33</f>
        <v>0</v>
      </c>
      <c r="N22" s="10">
        <v>0</v>
      </c>
    </row>
    <row r="23" spans="2:14" x14ac:dyDescent="0.25">
      <c r="B23" s="80" t="s">
        <v>63</v>
      </c>
      <c r="C23" s="3" t="s">
        <v>14</v>
      </c>
      <c r="D23" s="36">
        <f t="shared" si="0"/>
        <v>9.4046220189220229</v>
      </c>
      <c r="E23" s="48">
        <f t="shared" si="1"/>
        <v>16.317744186596649</v>
      </c>
      <c r="F23" s="73">
        <f t="shared" si="2"/>
        <v>2.4914998512473967</v>
      </c>
      <c r="G23" s="65">
        <f>'[1]COL ASA'!$X$21</f>
        <v>9.0909090909090917</v>
      </c>
      <c r="H23" s="27">
        <f>[2]COLBSA!$X$21</f>
        <v>1.6129032258064515</v>
      </c>
      <c r="I23" s="64">
        <f>[3]COLAEX!$X$21</f>
        <v>22.222222222222221</v>
      </c>
      <c r="J23" s="28">
        <f>[4]COLBEX!$X$21</f>
        <v>2.8985507246376812</v>
      </c>
      <c r="K23" s="50">
        <f>[5]COLASU!$X$21</f>
        <v>19.672131147540984</v>
      </c>
      <c r="L23" s="27">
        <f>[6]COLBSU!$X$21</f>
        <v>5.4545454545454541</v>
      </c>
      <c r="M23" s="61">
        <f>[7]COLAHU!$X$21</f>
        <v>14.285714285714286</v>
      </c>
      <c r="N23" s="28">
        <v>0</v>
      </c>
    </row>
    <row r="24" spans="2:14" x14ac:dyDescent="0.25">
      <c r="B24" s="81"/>
      <c r="C24" s="4" t="s">
        <v>15</v>
      </c>
      <c r="D24" s="34">
        <f t="shared" si="0"/>
        <v>30.220460271268941</v>
      </c>
      <c r="E24" s="46">
        <f t="shared" si="1"/>
        <v>38.019212984084177</v>
      </c>
      <c r="F24" s="71">
        <f t="shared" si="2"/>
        <v>22.421707558453701</v>
      </c>
      <c r="G24" s="68">
        <f>'[1]COL ASA'!$X$22</f>
        <v>25.454545454545453</v>
      </c>
      <c r="H24" s="16">
        <f>[2]COLBSA!$X$22</f>
        <v>9.67741935483871</v>
      </c>
      <c r="I24" s="57">
        <f>[3]COLAEX!$X$22</f>
        <v>40.74074074074074</v>
      </c>
      <c r="J24" s="9">
        <f>[4]COLBEX!$X$22</f>
        <v>18.840579710144926</v>
      </c>
      <c r="K24" s="42">
        <f>[5]COLASU!$X$22</f>
        <v>40.983606557377051</v>
      </c>
      <c r="L24" s="16">
        <f>[6]COLBSU!$X$22</f>
        <v>25.454545454545453</v>
      </c>
      <c r="M24" s="58">
        <f>[7]COLAHU!$X$22</f>
        <v>44.897959183673471</v>
      </c>
      <c r="N24" s="9">
        <v>35.714285714285715</v>
      </c>
    </row>
    <row r="25" spans="2:14" x14ac:dyDescent="0.25">
      <c r="B25" s="81"/>
      <c r="C25" s="4" t="s">
        <v>16</v>
      </c>
      <c r="D25" s="34">
        <f t="shared" si="0"/>
        <v>45.965599276546683</v>
      </c>
      <c r="E25" s="46">
        <f t="shared" si="1"/>
        <v>32.194657627912903</v>
      </c>
      <c r="F25" s="71">
        <f t="shared" si="2"/>
        <v>59.736540925180471</v>
      </c>
      <c r="G25" s="68">
        <f>'[1]COL ASA'!$X$23</f>
        <v>34.545454545454547</v>
      </c>
      <c r="H25" s="16">
        <f>[2]COLBSA!$X$23</f>
        <v>72.58064516129032</v>
      </c>
      <c r="I25" s="57">
        <f>[3]COLAEX!$X$23</f>
        <v>29.62962962962963</v>
      </c>
      <c r="J25" s="9">
        <f>[4]COLBEX!$X$23</f>
        <v>63.768115942028984</v>
      </c>
      <c r="K25" s="42">
        <f>[5]COLASU!$X$23</f>
        <v>27.868852459016395</v>
      </c>
      <c r="L25" s="16">
        <f>[6]COLBSU!$X$23</f>
        <v>45.454545454545453</v>
      </c>
      <c r="M25" s="58">
        <f>[7]COLAHU!$X$23</f>
        <v>36.734693877551024</v>
      </c>
      <c r="N25" s="9">
        <v>57.142857142857146</v>
      </c>
    </row>
    <row r="26" spans="2:14" x14ac:dyDescent="0.25">
      <c r="B26" s="81"/>
      <c r="C26" s="4" t="s">
        <v>17</v>
      </c>
      <c r="D26" s="34">
        <f t="shared" si="0"/>
        <v>11.940497934960099</v>
      </c>
      <c r="E26" s="46">
        <f t="shared" si="1"/>
        <v>8.9339700112533844</v>
      </c>
      <c r="F26" s="71">
        <f t="shared" si="2"/>
        <v>14.947025858666814</v>
      </c>
      <c r="G26" s="68">
        <f>'[1]COL ASA'!$X$24</f>
        <v>21.818181818181817</v>
      </c>
      <c r="H26" s="16">
        <f>[2]COLBSA!$X$24</f>
        <v>14.516129032258064</v>
      </c>
      <c r="I26" s="57">
        <f>[3]COLAEX!$X$24</f>
        <v>0</v>
      </c>
      <c r="J26" s="9">
        <f>[4]COLBEX!$X$24</f>
        <v>14.492753623188406</v>
      </c>
      <c r="K26" s="42">
        <f>[5]COLASU!$X$24</f>
        <v>9.8360655737704921</v>
      </c>
      <c r="L26" s="16">
        <f>[6]COLBSU!$X$24</f>
        <v>23.636363636363637</v>
      </c>
      <c r="M26" s="58">
        <f>[7]COLAHU!$X$24</f>
        <v>4.0816326530612246</v>
      </c>
      <c r="N26" s="9">
        <v>7.1428571428571432</v>
      </c>
    </row>
    <row r="27" spans="2:14" ht="15.75" thickBot="1" x14ac:dyDescent="0.3">
      <c r="B27" s="82"/>
      <c r="C27" s="5" t="s">
        <v>18</v>
      </c>
      <c r="D27" s="37">
        <f t="shared" si="0"/>
        <v>2.4688204983022541</v>
      </c>
      <c r="E27" s="49">
        <f t="shared" si="1"/>
        <v>4.5344151901528953</v>
      </c>
      <c r="F27" s="74">
        <f t="shared" si="2"/>
        <v>0.40322580645161288</v>
      </c>
      <c r="G27" s="66">
        <f>'[1]COL ASA'!$X$25</f>
        <v>9.0909090909090917</v>
      </c>
      <c r="H27" s="30">
        <f>[2]COLBSA!$X$25</f>
        <v>1.6129032258064515</v>
      </c>
      <c r="I27" s="55">
        <f>[3]COLAEX!$X$25</f>
        <v>7.4074074074074074</v>
      </c>
      <c r="J27" s="32">
        <f>[4]COLBEX!$X$25</f>
        <v>0</v>
      </c>
      <c r="K27" s="51">
        <f>[5]COLASU!$X$25</f>
        <v>1.639344262295082</v>
      </c>
      <c r="L27" s="30">
        <f>[6]COLBSU!$X$25</f>
        <v>0</v>
      </c>
      <c r="M27" s="62">
        <f>[7]COLAHU!$X$25</f>
        <v>0</v>
      </c>
      <c r="N27" s="31">
        <v>0</v>
      </c>
    </row>
    <row r="28" spans="2:14" ht="15" customHeight="1" x14ac:dyDescent="0.25">
      <c r="B28" s="80" t="s">
        <v>64</v>
      </c>
      <c r="C28" s="3" t="s">
        <v>24</v>
      </c>
      <c r="D28" s="33">
        <f t="shared" si="0"/>
        <v>1.8480428684141317</v>
      </c>
      <c r="E28" s="45">
        <f t="shared" si="1"/>
        <v>0</v>
      </c>
      <c r="F28" s="70">
        <f t="shared" si="2"/>
        <v>3.6960857368282634</v>
      </c>
      <c r="G28" s="67">
        <f>'[1]COL ASA'!$X$38</f>
        <v>0</v>
      </c>
      <c r="H28" s="19">
        <f>[2]COLBSA!$X$37</f>
        <v>4.918032786885246</v>
      </c>
      <c r="I28" s="56">
        <f>[3]COLAEX!$X$38</f>
        <v>0</v>
      </c>
      <c r="J28" s="11">
        <f>[4]COLBEX!$X$38</f>
        <v>4.4117647058823533</v>
      </c>
      <c r="K28" s="44">
        <f>[5]COLASU!$X$38</f>
        <v>0</v>
      </c>
      <c r="L28" s="19">
        <f>[6]COLBSU!$X$38</f>
        <v>5.4545454545454541</v>
      </c>
      <c r="M28" s="60">
        <f>[7]COLAHU!$X$38</f>
        <v>0</v>
      </c>
      <c r="N28" s="11">
        <v>0</v>
      </c>
    </row>
    <row r="29" spans="2:14" x14ac:dyDescent="0.25">
      <c r="B29" s="81"/>
      <c r="C29" s="4" t="s">
        <v>25</v>
      </c>
      <c r="D29" s="34">
        <f t="shared" si="0"/>
        <v>12.670313654522912</v>
      </c>
      <c r="E29" s="46">
        <f t="shared" si="1"/>
        <v>0</v>
      </c>
      <c r="F29" s="71">
        <f t="shared" si="2"/>
        <v>25.340627309045825</v>
      </c>
      <c r="G29" s="68">
        <f>'[1]COL ASA'!$X$39</f>
        <v>0</v>
      </c>
      <c r="H29" s="16">
        <f>[2]COLBSA!$X$38</f>
        <v>24.590163934426229</v>
      </c>
      <c r="I29" s="57">
        <f>[3]COLAEX!$X$39</f>
        <v>0</v>
      </c>
      <c r="J29" s="9">
        <f>[4]COLBEX!$X$39</f>
        <v>27.941176470588236</v>
      </c>
      <c r="K29" s="42">
        <f>[5]COLASU!$X$39</f>
        <v>0</v>
      </c>
      <c r="L29" s="16">
        <f>[6]COLBSU!$X$39</f>
        <v>34.545454545454547</v>
      </c>
      <c r="M29" s="58">
        <f>[7]COLAHU!$X$39</f>
        <v>0</v>
      </c>
      <c r="N29" s="9">
        <v>14.285714285714286</v>
      </c>
    </row>
    <row r="30" spans="2:14" x14ac:dyDescent="0.25">
      <c r="B30" s="81"/>
      <c r="C30" s="4" t="s">
        <v>26</v>
      </c>
      <c r="D30" s="34">
        <f t="shared" si="0"/>
        <v>36.747082505795831</v>
      </c>
      <c r="E30" s="46">
        <f t="shared" si="1"/>
        <v>28.571811569469652</v>
      </c>
      <c r="F30" s="71">
        <f t="shared" si="2"/>
        <v>44.922353442122009</v>
      </c>
      <c r="G30" s="68">
        <f>'[1]COL ASA'!$X$40</f>
        <v>29.09090909090909</v>
      </c>
      <c r="H30" s="16">
        <f>[2]COLBSA!$X$39</f>
        <v>42.622950819672134</v>
      </c>
      <c r="I30" s="57">
        <f>[3]COLAEX!$X$40</f>
        <v>18.518518518518519</v>
      </c>
      <c r="J30" s="9">
        <f>[4]COLBEX!$X$40</f>
        <v>38.235294117647058</v>
      </c>
      <c r="K30" s="42">
        <f>[5]COLASU!$X$40</f>
        <v>36.065573770491802</v>
      </c>
      <c r="L30" s="16">
        <f>[6]COLBSU!$X$40</f>
        <v>34.545454545454547</v>
      </c>
      <c r="M30" s="58">
        <f>[7]COLAHU!$X$40</f>
        <v>30.612244897959183</v>
      </c>
      <c r="N30" s="9">
        <v>64.285714285714292</v>
      </c>
    </row>
    <row r="31" spans="2:14" x14ac:dyDescent="0.25">
      <c r="B31" s="81"/>
      <c r="C31" s="4" t="s">
        <v>27</v>
      </c>
      <c r="D31" s="34">
        <f t="shared" si="0"/>
        <v>13.480486829605166</v>
      </c>
      <c r="E31" s="46">
        <f t="shared" si="1"/>
        <v>0.92004014720642358</v>
      </c>
      <c r="F31" s="71">
        <f t="shared" si="2"/>
        <v>26.040933512003907</v>
      </c>
      <c r="G31" s="68">
        <f>'[1]COL ASA'!$X$41</f>
        <v>0</v>
      </c>
      <c r="H31" s="16">
        <f>[2]COLBSA!$X$40</f>
        <v>27.868852459016395</v>
      </c>
      <c r="I31" s="57">
        <f>[3]COLAEX!$X$41</f>
        <v>0</v>
      </c>
      <c r="J31" s="9">
        <f>[4]COLBEX!$X$41</f>
        <v>29.411764705882351</v>
      </c>
      <c r="K31" s="42">
        <f>[5]COLASU!$X$41</f>
        <v>1.639344262295082</v>
      </c>
      <c r="L31" s="16">
        <f>[6]COLBSU!$X$41</f>
        <v>25.454545454545453</v>
      </c>
      <c r="M31" s="58">
        <f>[7]COLAHU!$X$41</f>
        <v>2.0408163265306123</v>
      </c>
      <c r="N31" s="9">
        <v>21.428571428571427</v>
      </c>
    </row>
    <row r="32" spans="2:14" ht="15.75" thickBot="1" x14ac:dyDescent="0.3">
      <c r="B32" s="82"/>
      <c r="C32" s="5" t="s">
        <v>28</v>
      </c>
      <c r="D32" s="35">
        <f t="shared" si="0"/>
        <v>35.254074141661967</v>
      </c>
      <c r="E32" s="47">
        <f t="shared" si="1"/>
        <v>70.508148283323933</v>
      </c>
      <c r="F32" s="72">
        <f t="shared" si="2"/>
        <v>0</v>
      </c>
      <c r="G32" s="69">
        <f>'[1]COL ASA'!$X$42</f>
        <v>70.909090909090907</v>
      </c>
      <c r="H32" s="21">
        <f>[2]COLBSA!$X$41</f>
        <v>0</v>
      </c>
      <c r="I32" s="63">
        <f>[3]COLAEX!$X$42</f>
        <v>81.481481481481481</v>
      </c>
      <c r="J32" s="20">
        <f>[4]COLBEX!$X$42</f>
        <v>0</v>
      </c>
      <c r="K32" s="43">
        <f>[5]COLASU!$X$42</f>
        <v>62.295081967213115</v>
      </c>
      <c r="L32" s="17">
        <f>[6]COLBSU!$X$42</f>
        <v>0</v>
      </c>
      <c r="M32" s="59">
        <f>[7]COLAHU!$X$42</f>
        <v>67.34693877551021</v>
      </c>
      <c r="N32" s="10">
        <v>0</v>
      </c>
    </row>
    <row r="33" spans="2:14" x14ac:dyDescent="0.25">
      <c r="B33" s="80" t="s">
        <v>65</v>
      </c>
      <c r="C33" s="3" t="s">
        <v>29</v>
      </c>
      <c r="D33" s="36">
        <f t="shared" si="0"/>
        <v>12.008950375977513</v>
      </c>
      <c r="E33" s="48">
        <f t="shared" si="1"/>
        <v>10.952348897830369</v>
      </c>
      <c r="F33" s="73">
        <f t="shared" si="2"/>
        <v>13.065551854124658</v>
      </c>
      <c r="G33" s="65">
        <f>'[1]COL ASA'!$X$46</f>
        <v>5.4545454545454541</v>
      </c>
      <c r="H33" s="27">
        <f>[2]COLBSA!$X$45</f>
        <v>29.508196721311474</v>
      </c>
      <c r="I33" s="64">
        <f>[3]COLAEX!$X$46</f>
        <v>19.117647058823529</v>
      </c>
      <c r="J33" s="28">
        <f>[4]COLBEX!$X$46</f>
        <v>19.117647058823529</v>
      </c>
      <c r="K33" s="50">
        <f>[5]COLASU!$X$46</f>
        <v>13.114754098360656</v>
      </c>
      <c r="L33" s="27">
        <f>[6]COLBSU!$X$46</f>
        <v>3.6363636363636362</v>
      </c>
      <c r="M33" s="61">
        <f>[7]COLAHU!$X$46</f>
        <v>6.1224489795918364</v>
      </c>
      <c r="N33" s="28">
        <v>0</v>
      </c>
    </row>
    <row r="34" spans="2:14" x14ac:dyDescent="0.25">
      <c r="B34" s="81"/>
      <c r="C34" s="4" t="s">
        <v>30</v>
      </c>
      <c r="D34" s="34">
        <f t="shared" si="0"/>
        <v>28.971961362786544</v>
      </c>
      <c r="E34" s="46">
        <f t="shared" si="1"/>
        <v>38.721421504518347</v>
      </c>
      <c r="F34" s="71">
        <f t="shared" si="2"/>
        <v>19.222501221054738</v>
      </c>
      <c r="G34" s="68">
        <f>'[1]COL ASA'!$X$47</f>
        <v>49.090909090909093</v>
      </c>
      <c r="H34" s="16">
        <f>[2]COLBSA!$X$46</f>
        <v>16.393442622950818</v>
      </c>
      <c r="I34" s="57">
        <f>[3]COLAEX!$X$47</f>
        <v>26.470588235294116</v>
      </c>
      <c r="J34" s="9">
        <f>[4]COLBEX!$X$47</f>
        <v>26.470588235294116</v>
      </c>
      <c r="K34" s="42">
        <f>[5]COLASU!$X$47</f>
        <v>34.42622950819672</v>
      </c>
      <c r="L34" s="16">
        <f>[6]COLBSU!$X$47</f>
        <v>5.4545454545454541</v>
      </c>
      <c r="M34" s="58">
        <f>[7]COLAHU!$X$47</f>
        <v>44.897959183673471</v>
      </c>
      <c r="N34" s="9">
        <v>28.571428571428573</v>
      </c>
    </row>
    <row r="35" spans="2:14" x14ac:dyDescent="0.25">
      <c r="B35" s="81"/>
      <c r="C35" s="4" t="s">
        <v>31</v>
      </c>
      <c r="D35" s="34">
        <f t="shared" si="0"/>
        <v>8.6244192162707112</v>
      </c>
      <c r="E35" s="46">
        <f t="shared" si="1"/>
        <v>5.189247830279653</v>
      </c>
      <c r="F35" s="71">
        <f t="shared" si="2"/>
        <v>12.059590602261769</v>
      </c>
      <c r="G35" s="68">
        <f>'[1]COL ASA'!$X$48</f>
        <v>0</v>
      </c>
      <c r="H35" s="16">
        <f>[2]COLBSA!$X$47</f>
        <v>16.393442622950818</v>
      </c>
      <c r="I35" s="57">
        <f>[3]COLAEX!$X$48</f>
        <v>19.117647058823529</v>
      </c>
      <c r="J35" s="9">
        <f>[4]COLBEX!$X$48</f>
        <v>19.117647058823529</v>
      </c>
      <c r="K35" s="42">
        <f>[5]COLASU!$X$48</f>
        <v>1.639344262295082</v>
      </c>
      <c r="L35" s="16">
        <f>[6]COLBSU!$X$48</f>
        <v>12.727272727272727</v>
      </c>
      <c r="M35" s="58">
        <f>[7]COLAHU!$X$48</f>
        <v>0</v>
      </c>
      <c r="N35" s="9">
        <v>0</v>
      </c>
    </row>
    <row r="36" spans="2:14" x14ac:dyDescent="0.25">
      <c r="B36" s="81"/>
      <c r="C36" s="4" t="s">
        <v>32</v>
      </c>
      <c r="D36" s="34">
        <f t="shared" si="0"/>
        <v>33.512249907414528</v>
      </c>
      <c r="E36" s="46">
        <f t="shared" si="1"/>
        <v>18.19544434763473</v>
      </c>
      <c r="F36" s="71">
        <f t="shared" si="2"/>
        <v>48.829055467194323</v>
      </c>
      <c r="G36" s="68">
        <f>'[1]COL ASA'!$X$49</f>
        <v>16.363636363636363</v>
      </c>
      <c r="H36" s="16">
        <f>[2]COLBSA!$X$48</f>
        <v>34.42622950819672</v>
      </c>
      <c r="I36" s="57">
        <f>[3]COLAEX!$X$49</f>
        <v>22.058823529411764</v>
      </c>
      <c r="J36" s="9">
        <f>[4]COLBEX!$X$49</f>
        <v>22.058823529411764</v>
      </c>
      <c r="K36" s="42">
        <f>[5]COLASU!$X$49</f>
        <v>18.032786885245901</v>
      </c>
      <c r="L36" s="16">
        <f>[6]COLBSU!$X$49</f>
        <v>74.545454545454547</v>
      </c>
      <c r="M36" s="58">
        <f>[7]COLAHU!$X$49</f>
        <v>16.326530612244898</v>
      </c>
      <c r="N36" s="9">
        <v>64.285714285714292</v>
      </c>
    </row>
    <row r="37" spans="2:14" ht="15.75" thickBot="1" x14ac:dyDescent="0.3">
      <c r="B37" s="82"/>
      <c r="C37" s="5" t="s">
        <v>33</v>
      </c>
      <c r="D37" s="37">
        <f t="shared" si="0"/>
        <v>16.882419137550698</v>
      </c>
      <c r="E37" s="49">
        <f t="shared" si="1"/>
        <v>26.941537419736896</v>
      </c>
      <c r="F37" s="74">
        <f t="shared" si="2"/>
        <v>6.8233008553645007</v>
      </c>
      <c r="G37" s="66">
        <f>'[1]COL ASA'!$X$50</f>
        <v>29.09090909090909</v>
      </c>
      <c r="H37" s="30">
        <f>[2]COLBSA!$X$49</f>
        <v>3.278688524590164</v>
      </c>
      <c r="I37" s="55">
        <f>[3]COLAEX!$X$50</f>
        <v>13.235294117647058</v>
      </c>
      <c r="J37" s="31">
        <f>[4]COLBEX!$X$50</f>
        <v>13.235294117647058</v>
      </c>
      <c r="K37" s="51">
        <f>[5]COLASU!$X$50</f>
        <v>32.786885245901637</v>
      </c>
      <c r="L37" s="30">
        <f>[6]COLBSU!$X$50</f>
        <v>3.6363636363636362</v>
      </c>
      <c r="M37" s="62">
        <f>[7]COLAHU!$X$50</f>
        <v>32.653061224489797</v>
      </c>
      <c r="N37" s="31">
        <v>7.1428571428571432</v>
      </c>
    </row>
    <row r="38" spans="2:14" x14ac:dyDescent="0.25">
      <c r="B38" s="80" t="s">
        <v>66</v>
      </c>
      <c r="C38" s="3" t="s">
        <v>34</v>
      </c>
      <c r="D38" s="33">
        <f t="shared" si="0"/>
        <v>20.026154980952473</v>
      </c>
      <c r="E38" s="45">
        <f t="shared" si="1"/>
        <v>36.35622422507668</v>
      </c>
      <c r="F38" s="70">
        <f t="shared" si="2"/>
        <v>3.6960857368282634</v>
      </c>
      <c r="G38" s="67">
        <f>'[1]COL ASA'!$X$54</f>
        <v>23.636363636363637</v>
      </c>
      <c r="H38" s="19">
        <f>[2]COLBSA!$X$53</f>
        <v>4.918032786885246</v>
      </c>
      <c r="I38" s="56">
        <f>[3]COLAEX!$X$54</f>
        <v>59.25925925925926</v>
      </c>
      <c r="J38" s="11">
        <f>[4]COLBEX!$X$54</f>
        <v>4.4117647058823533</v>
      </c>
      <c r="K38" s="44">
        <f>[5]COLASU!$X$54</f>
        <v>19.672131147540984</v>
      </c>
      <c r="L38" s="19">
        <f>[6]COLBSU!$X$54</f>
        <v>5.4545454545454541</v>
      </c>
      <c r="M38" s="56">
        <f>[7]COLAHU!$X$54</f>
        <v>42.857142857142854</v>
      </c>
      <c r="N38" s="11">
        <v>0</v>
      </c>
    </row>
    <row r="39" spans="2:14" x14ac:dyDescent="0.25">
      <c r="B39" s="81"/>
      <c r="C39" s="4" t="s">
        <v>35</v>
      </c>
      <c r="D39" s="34">
        <f t="shared" si="0"/>
        <v>0.20491803278688525</v>
      </c>
      <c r="E39" s="46">
        <f t="shared" si="1"/>
        <v>0</v>
      </c>
      <c r="F39" s="71">
        <f t="shared" si="2"/>
        <v>0.4098360655737705</v>
      </c>
      <c r="G39" s="68">
        <f>'[1]COL ASA'!$X$55</f>
        <v>0</v>
      </c>
      <c r="H39" s="16">
        <f>[2]COLBSA!$X$54</f>
        <v>1.639344262295082</v>
      </c>
      <c r="I39" s="57">
        <f>[3]COLAEX!$X$55</f>
        <v>0</v>
      </c>
      <c r="J39" s="9">
        <f>[4]COLBEX!$X$55</f>
        <v>0</v>
      </c>
      <c r="K39" s="42">
        <f>[5]COLASU!$X$55</f>
        <v>0</v>
      </c>
      <c r="L39" s="16">
        <f>[6]COLBSU!$X$55</f>
        <v>0</v>
      </c>
      <c r="M39" s="57">
        <f>[7]COLAHU!$X$55</f>
        <v>0</v>
      </c>
      <c r="N39" s="9">
        <v>0</v>
      </c>
    </row>
    <row r="40" spans="2:14" x14ac:dyDescent="0.25">
      <c r="B40" s="81"/>
      <c r="C40" s="4" t="s">
        <v>36</v>
      </c>
      <c r="D40" s="34">
        <f t="shared" si="0"/>
        <v>31.572741159719399</v>
      </c>
      <c r="E40" s="46">
        <f t="shared" si="1"/>
        <v>35.194427829088255</v>
      </c>
      <c r="F40" s="71">
        <f t="shared" si="2"/>
        <v>27.95105449035054</v>
      </c>
      <c r="G40" s="68">
        <f>'[1]COL ASA'!$X$56</f>
        <v>49.090909090909093</v>
      </c>
      <c r="H40" s="16">
        <f>[2]COLBSA!$X$55</f>
        <v>21.311475409836067</v>
      </c>
      <c r="I40" s="57">
        <f>[3]COLAEX!$X$56</f>
        <v>18.518518518518519</v>
      </c>
      <c r="J40" s="9">
        <f>[4]COLBEX!$X$56</f>
        <v>30.882352941176471</v>
      </c>
      <c r="K40" s="42">
        <f>[5]COLASU!$X$56</f>
        <v>26.229508196721312</v>
      </c>
      <c r="L40" s="16">
        <f>[6]COLBSU!$X$56</f>
        <v>38.18181818181818</v>
      </c>
      <c r="M40" s="57">
        <f>[7]COLAHU!$X$56</f>
        <v>46.938775510204081</v>
      </c>
      <c r="N40" s="9">
        <v>21.428571428571427</v>
      </c>
    </row>
    <row r="41" spans="2:14" x14ac:dyDescent="0.25">
      <c r="B41" s="81"/>
      <c r="C41" s="4" t="s">
        <v>37</v>
      </c>
      <c r="D41" s="34">
        <f t="shared" si="0"/>
        <v>8.217925396686244</v>
      </c>
      <c r="E41" s="46">
        <f t="shared" si="1"/>
        <v>0.81967213114754101</v>
      </c>
      <c r="F41" s="71">
        <f t="shared" si="2"/>
        <v>15.616178662224948</v>
      </c>
      <c r="G41" s="68">
        <f>'[1]COL ASA'!$X$57</f>
        <v>0</v>
      </c>
      <c r="H41" s="16">
        <f>[2]COLBSA!$X$56</f>
        <v>11.475409836065573</v>
      </c>
      <c r="I41" s="57">
        <f>[3]COLAEX!$X$57</f>
        <v>0</v>
      </c>
      <c r="J41" s="9">
        <f>[4]COLBEX!$X$57</f>
        <v>7.3529411764705879</v>
      </c>
      <c r="K41" s="42">
        <f>[5]COLASU!$X$57</f>
        <v>3.278688524590164</v>
      </c>
      <c r="L41" s="16">
        <f>[6]COLBSU!$X$57</f>
        <v>43.636363636363633</v>
      </c>
      <c r="M41" s="57">
        <f>[7]COLAHU!$X$57</f>
        <v>0</v>
      </c>
      <c r="N41" s="9">
        <v>0</v>
      </c>
    </row>
    <row r="42" spans="2:14" x14ac:dyDescent="0.25">
      <c r="B42" s="81"/>
      <c r="C42" s="4" t="s">
        <v>38</v>
      </c>
      <c r="D42" s="34">
        <f t="shared" si="0"/>
        <v>27.694897009971399</v>
      </c>
      <c r="E42" s="46">
        <f t="shared" si="1"/>
        <v>24.470668545609996</v>
      </c>
      <c r="F42" s="71">
        <f t="shared" si="2"/>
        <v>30.919125474332802</v>
      </c>
      <c r="G42" s="68">
        <f>'[1]COL ASA'!$X$58</f>
        <v>23.636363636363637</v>
      </c>
      <c r="H42" s="16">
        <f>[2]COLBSA!$X$57</f>
        <v>40.983606557377051</v>
      </c>
      <c r="I42" s="57">
        <f>[3]COLAEX!$X$58</f>
        <v>22.222222222222221</v>
      </c>
      <c r="J42" s="9">
        <f>[4]COLBEX!$X$58</f>
        <v>39.705882352941174</v>
      </c>
      <c r="K42" s="42">
        <f>[5]COLASU!$X$58</f>
        <v>45.901639344262293</v>
      </c>
      <c r="L42" s="16">
        <f>[6]COLBSU!$X$58</f>
        <v>7.2727272727272725</v>
      </c>
      <c r="M42" s="57">
        <f>[7]COLAHU!$X$58</f>
        <v>6.1224489795918364</v>
      </c>
      <c r="N42" s="9">
        <v>35.714285714285715</v>
      </c>
    </row>
    <row r="43" spans="2:14" ht="15.75" thickBot="1" x14ac:dyDescent="0.3">
      <c r="B43" s="82"/>
      <c r="C43" s="5" t="s">
        <v>39</v>
      </c>
      <c r="D43" s="35">
        <f t="shared" si="0"/>
        <v>12.283363419883603</v>
      </c>
      <c r="E43" s="47">
        <f t="shared" si="1"/>
        <v>3.1590072690775264</v>
      </c>
      <c r="F43" s="72">
        <f t="shared" si="2"/>
        <v>21.407719570689679</v>
      </c>
      <c r="G43" s="66">
        <f>'[1]COL ASA'!$X$59</f>
        <v>3.6363636363636362</v>
      </c>
      <c r="H43" s="30">
        <f>[2]COLBSA!$X$58</f>
        <v>19.672131147540984</v>
      </c>
      <c r="I43" s="55">
        <f>[3]COLAEX!$X$59</f>
        <v>0</v>
      </c>
      <c r="J43" s="31">
        <f>[4]COLBEX!$X$59</f>
        <v>17.647058823529413</v>
      </c>
      <c r="K43" s="51">
        <f>[5]COLASU!$X$59</f>
        <v>4.918032786885246</v>
      </c>
      <c r="L43" s="30">
        <f>[6]COLBSU!$X$59</f>
        <v>5.4545454545454541</v>
      </c>
      <c r="M43" s="55">
        <f>[7]COLAHU!$X$59</f>
        <v>4.0816326530612246</v>
      </c>
      <c r="N43" s="31">
        <v>42.857142857142854</v>
      </c>
    </row>
    <row r="44" spans="2:14" ht="15.75" thickBot="1" x14ac:dyDescent="0.3">
      <c r="B44" s="86" t="s">
        <v>58</v>
      </c>
      <c r="C44" s="87"/>
      <c r="D44" s="38">
        <f>SUM(G44:N44)</f>
        <v>392</v>
      </c>
      <c r="E44" s="53">
        <f>G44+I44+K44+M44</f>
        <v>192</v>
      </c>
      <c r="F44" s="75">
        <f>H44+J44+L44+N44</f>
        <v>200</v>
      </c>
      <c r="G44" s="39">
        <v>55</v>
      </c>
      <c r="H44" s="40">
        <f>[2]COLBSA!$C$7</f>
        <v>62</v>
      </c>
      <c r="I44" s="39">
        <v>27</v>
      </c>
      <c r="J44" s="40">
        <f>[4]COLBEX!$C$7</f>
        <v>69</v>
      </c>
      <c r="K44" s="39">
        <f>[5]COLASU!$C$7</f>
        <v>61</v>
      </c>
      <c r="L44" s="52">
        <f>[6]COLBSU!$C$7</f>
        <v>55</v>
      </c>
      <c r="M44" s="39">
        <v>49</v>
      </c>
      <c r="N44" s="40">
        <v>14</v>
      </c>
    </row>
    <row r="45" spans="2:14" x14ac:dyDescent="0.25">
      <c r="B45" s="1" t="s">
        <v>61</v>
      </c>
    </row>
    <row r="46" spans="2:14" x14ac:dyDescent="0.25">
      <c r="B46" s="1" t="s">
        <v>68</v>
      </c>
    </row>
  </sheetData>
  <sheetProtection password="E2B6" sheet="1" objects="1" scenarios="1"/>
  <mergeCells count="16">
    <mergeCell ref="B44:C44"/>
    <mergeCell ref="B23:B27"/>
    <mergeCell ref="B16:B17"/>
    <mergeCell ref="B14:B15"/>
    <mergeCell ref="B18:B22"/>
    <mergeCell ref="B7:C7"/>
    <mergeCell ref="B28:B32"/>
    <mergeCell ref="B33:B37"/>
    <mergeCell ref="B38:B43"/>
    <mergeCell ref="B11:B13"/>
    <mergeCell ref="B8:B10"/>
    <mergeCell ref="E6:F6"/>
    <mergeCell ref="G6:H6"/>
    <mergeCell ref="I6:J6"/>
    <mergeCell ref="K6:L6"/>
    <mergeCell ref="M6:N6"/>
  </mergeCells>
  <pageMargins left="0.51181102362204722" right="0.51181102362204722" top="0.78740157480314965" bottom="0.78740157480314965" header="0.31496062992125984" footer="0.31496062992125984"/>
  <pageSetup paperSize="9" scale="7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6" workbookViewId="0">
      <selection activeCell="M68" sqref="M68"/>
    </sheetView>
  </sheetViews>
  <sheetFormatPr defaultRowHeight="15" x14ac:dyDescent="0.25"/>
  <cols>
    <col min="1" max="16384" width="9.140625" style="1"/>
  </cols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9" sqref="C9"/>
    </sheetView>
  </sheetViews>
  <sheetFormatPr defaultRowHeight="15" x14ac:dyDescent="0.25"/>
  <cols>
    <col min="1" max="16384" width="9.140625" style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DATA</vt:lpstr>
      <vt:lpstr>IES-B PARTICULARES</vt:lpstr>
      <vt:lpstr>IES-A PÚBLICA</vt:lpstr>
      <vt:lpstr>DATA!Area_de_impressao</vt:lpstr>
    </vt:vector>
  </TitlesOfParts>
  <Company>casa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</dc:creator>
  <cp:lastModifiedBy>benedito</cp:lastModifiedBy>
  <cp:lastPrinted>2013-09-24T18:41:13Z</cp:lastPrinted>
  <dcterms:created xsi:type="dcterms:W3CDTF">2013-08-20T22:30:19Z</dcterms:created>
  <dcterms:modified xsi:type="dcterms:W3CDTF">2014-05-09T18:53:42Z</dcterms:modified>
</cp:coreProperties>
</file>